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 skin swelling" sheetId="2" r:id="rId1"/>
    <sheet name="skin pain" sheetId="3" r:id="rId2"/>
    <sheet name="abdominal pain" sheetId="4" r:id="rId3"/>
  </sheets>
  <calcPr calcId="145621"/>
</workbook>
</file>

<file path=xl/calcChain.xml><?xml version="1.0" encoding="utf-8"?>
<calcChain xmlns="http://schemas.openxmlformats.org/spreadsheetml/2006/main">
  <c r="C55" i="4" l="1"/>
  <c r="C59" i="4"/>
  <c r="C58" i="4"/>
  <c r="C57" i="4"/>
  <c r="C56" i="4"/>
  <c r="C54" i="4"/>
  <c r="C55" i="3"/>
  <c r="C59" i="3"/>
  <c r="C58" i="3"/>
  <c r="C57" i="3"/>
  <c r="C56" i="3"/>
  <c r="C54" i="3"/>
  <c r="C59" i="2" l="1"/>
  <c r="C58" i="2"/>
  <c r="C57" i="2"/>
  <c r="C56" i="2"/>
  <c r="C55" i="2"/>
  <c r="C54" i="2"/>
  <c r="C50" i="4"/>
  <c r="C47" i="4"/>
  <c r="C51" i="4"/>
  <c r="C49" i="4"/>
  <c r="C48" i="4"/>
  <c r="C46" i="4"/>
  <c r="C51" i="3"/>
  <c r="C50" i="3"/>
  <c r="C49" i="3"/>
  <c r="C48" i="3"/>
  <c r="C47" i="3"/>
  <c r="C46" i="3"/>
  <c r="D21" i="2"/>
  <c r="C51" i="2"/>
  <c r="C50" i="2"/>
  <c r="C49" i="2"/>
  <c r="C48" i="2"/>
  <c r="C47" i="2"/>
  <c r="C37" i="4"/>
  <c r="C37" i="3"/>
  <c r="C38" i="2"/>
  <c r="C37" i="2"/>
  <c r="C46" i="2"/>
  <c r="D21" i="4"/>
  <c r="D21" i="3"/>
  <c r="D22" i="4"/>
  <c r="C42" i="4"/>
  <c r="C41" i="4"/>
  <c r="C40" i="4"/>
  <c r="C39" i="4"/>
  <c r="C38" i="4"/>
  <c r="Q35" i="4"/>
  <c r="P35" i="4"/>
  <c r="O35" i="4"/>
  <c r="N35" i="4"/>
  <c r="M35" i="4"/>
  <c r="L35" i="4"/>
  <c r="K35" i="4"/>
  <c r="J35" i="4"/>
  <c r="I35" i="4"/>
  <c r="H35" i="4"/>
  <c r="G35" i="4"/>
  <c r="F35" i="4"/>
  <c r="E35" i="4"/>
  <c r="D35" i="4"/>
  <c r="B35" i="4"/>
  <c r="Q34" i="4"/>
  <c r="P34" i="4"/>
  <c r="O34" i="4"/>
  <c r="N34" i="4"/>
  <c r="M34" i="4"/>
  <c r="L34" i="4"/>
  <c r="K34" i="4"/>
  <c r="J34" i="4"/>
  <c r="I34" i="4"/>
  <c r="H34" i="4"/>
  <c r="G34" i="4"/>
  <c r="F34" i="4"/>
  <c r="E34" i="4"/>
  <c r="D34" i="4"/>
  <c r="B34" i="4"/>
  <c r="Q33" i="4"/>
  <c r="P33" i="4"/>
  <c r="O33" i="4"/>
  <c r="N33" i="4"/>
  <c r="M33" i="4"/>
  <c r="L33" i="4"/>
  <c r="K33" i="4"/>
  <c r="J33" i="4"/>
  <c r="I33" i="4"/>
  <c r="H33" i="4"/>
  <c r="G33" i="4"/>
  <c r="F33" i="4"/>
  <c r="E33" i="4"/>
  <c r="D33" i="4"/>
  <c r="B33" i="4"/>
  <c r="Q32" i="4"/>
  <c r="P32" i="4"/>
  <c r="O32" i="4"/>
  <c r="N32" i="4"/>
  <c r="M32" i="4"/>
  <c r="L32" i="4"/>
  <c r="K32" i="4"/>
  <c r="J32" i="4"/>
  <c r="I32" i="4"/>
  <c r="H32" i="4"/>
  <c r="G32" i="4"/>
  <c r="F32" i="4"/>
  <c r="E32" i="4"/>
  <c r="D32" i="4"/>
  <c r="B32" i="4"/>
  <c r="Q31" i="4"/>
  <c r="P31" i="4"/>
  <c r="O31" i="4"/>
  <c r="N31" i="4"/>
  <c r="M31" i="4"/>
  <c r="L31" i="4"/>
  <c r="K31" i="4"/>
  <c r="J31" i="4"/>
  <c r="I31" i="4"/>
  <c r="H31" i="4"/>
  <c r="G31" i="4"/>
  <c r="F31" i="4"/>
  <c r="E31" i="4"/>
  <c r="D31" i="4"/>
  <c r="B31" i="4"/>
  <c r="Q30" i="4"/>
  <c r="P30" i="4"/>
  <c r="O30" i="4"/>
  <c r="N30" i="4"/>
  <c r="M30" i="4"/>
  <c r="L30" i="4"/>
  <c r="K30" i="4"/>
  <c r="J30" i="4"/>
  <c r="I30" i="4"/>
  <c r="H30" i="4"/>
  <c r="G30" i="4"/>
  <c r="F30" i="4"/>
  <c r="E30" i="4"/>
  <c r="D30" i="4"/>
  <c r="B30" i="4"/>
  <c r="Q29" i="4"/>
  <c r="P29" i="4"/>
  <c r="O29" i="4"/>
  <c r="N29" i="4"/>
  <c r="M29" i="4"/>
  <c r="L29" i="4"/>
  <c r="K29" i="4"/>
  <c r="J29" i="4"/>
  <c r="I29" i="4"/>
  <c r="H29" i="4"/>
  <c r="G29" i="4"/>
  <c r="F29" i="4"/>
  <c r="E29" i="4"/>
  <c r="D29" i="4"/>
  <c r="B29" i="4"/>
  <c r="Q28" i="4"/>
  <c r="P28" i="4"/>
  <c r="O28" i="4"/>
  <c r="N28" i="4"/>
  <c r="M28" i="4"/>
  <c r="L28" i="4"/>
  <c r="K28" i="4"/>
  <c r="J28" i="4"/>
  <c r="I28" i="4"/>
  <c r="H28" i="4"/>
  <c r="G28" i="4"/>
  <c r="F28" i="4"/>
  <c r="E28" i="4"/>
  <c r="D28" i="4"/>
  <c r="B28" i="4"/>
  <c r="Q27" i="4"/>
  <c r="P27" i="4"/>
  <c r="O27" i="4"/>
  <c r="N27" i="4"/>
  <c r="M27" i="4"/>
  <c r="L27" i="4"/>
  <c r="K27" i="4"/>
  <c r="J27" i="4"/>
  <c r="I27" i="4"/>
  <c r="H27" i="4"/>
  <c r="G27" i="4"/>
  <c r="F27" i="4"/>
  <c r="E27" i="4"/>
  <c r="D27" i="4"/>
  <c r="B27" i="4"/>
  <c r="Q26" i="4"/>
  <c r="P26" i="4"/>
  <c r="O26" i="4"/>
  <c r="N26" i="4"/>
  <c r="M26" i="4"/>
  <c r="L26" i="4"/>
  <c r="K26" i="4"/>
  <c r="J26" i="4"/>
  <c r="I26" i="4"/>
  <c r="H26" i="4"/>
  <c r="G26" i="4"/>
  <c r="F26" i="4"/>
  <c r="E26" i="4"/>
  <c r="D26" i="4"/>
  <c r="B26" i="4"/>
  <c r="Q25" i="4"/>
  <c r="P25" i="4"/>
  <c r="O25" i="4"/>
  <c r="N25" i="4"/>
  <c r="M25" i="4"/>
  <c r="L25" i="4"/>
  <c r="K25" i="4"/>
  <c r="J25" i="4"/>
  <c r="I25" i="4"/>
  <c r="H25" i="4"/>
  <c r="G25" i="4"/>
  <c r="F25" i="4"/>
  <c r="E25" i="4"/>
  <c r="D25" i="4"/>
  <c r="B25" i="4"/>
  <c r="Q24" i="4"/>
  <c r="P24" i="4"/>
  <c r="O24" i="4"/>
  <c r="N24" i="4"/>
  <c r="M24" i="4"/>
  <c r="L24" i="4"/>
  <c r="K24" i="4"/>
  <c r="J24" i="4"/>
  <c r="I24" i="4"/>
  <c r="H24" i="4"/>
  <c r="G24" i="4"/>
  <c r="F24" i="4"/>
  <c r="E24" i="4"/>
  <c r="D24" i="4"/>
  <c r="B24" i="4"/>
  <c r="Q23" i="4"/>
  <c r="P23" i="4"/>
  <c r="O23" i="4"/>
  <c r="N23" i="4"/>
  <c r="M23" i="4"/>
  <c r="L23" i="4"/>
  <c r="K23" i="4"/>
  <c r="J23" i="4"/>
  <c r="I23" i="4"/>
  <c r="H23" i="4"/>
  <c r="G23" i="4"/>
  <c r="F23" i="4"/>
  <c r="E23" i="4"/>
  <c r="D23" i="4"/>
  <c r="B23" i="4"/>
  <c r="Q22" i="4"/>
  <c r="P22" i="4"/>
  <c r="O22" i="4"/>
  <c r="N22" i="4"/>
  <c r="M22" i="4"/>
  <c r="L22" i="4"/>
  <c r="K22" i="4"/>
  <c r="J22" i="4"/>
  <c r="I22" i="4"/>
  <c r="H22" i="4"/>
  <c r="G22" i="4"/>
  <c r="F22" i="4"/>
  <c r="E22" i="4"/>
  <c r="B22" i="4"/>
  <c r="Q21" i="4"/>
  <c r="P21" i="4"/>
  <c r="O21" i="4"/>
  <c r="N21" i="4"/>
  <c r="M21" i="4"/>
  <c r="L21" i="4"/>
  <c r="K21" i="4"/>
  <c r="J21" i="4"/>
  <c r="I21" i="4"/>
  <c r="H21" i="4"/>
  <c r="C44" i="4" s="1"/>
  <c r="G21" i="4"/>
  <c r="F21" i="4"/>
  <c r="E21" i="4"/>
  <c r="B21" i="4"/>
  <c r="C42" i="3"/>
  <c r="C41" i="3"/>
  <c r="C40" i="3"/>
  <c r="C39" i="3"/>
  <c r="C38" i="3"/>
  <c r="Q35" i="3"/>
  <c r="P35" i="3"/>
  <c r="O35" i="3"/>
  <c r="N35" i="3"/>
  <c r="M35" i="3"/>
  <c r="L35" i="3"/>
  <c r="K35" i="3"/>
  <c r="J35" i="3"/>
  <c r="I35" i="3"/>
  <c r="H35" i="3"/>
  <c r="G35" i="3"/>
  <c r="F35" i="3"/>
  <c r="E35" i="3"/>
  <c r="D35" i="3"/>
  <c r="B35" i="3"/>
  <c r="Q34" i="3"/>
  <c r="P34" i="3"/>
  <c r="O34" i="3"/>
  <c r="N34" i="3"/>
  <c r="M34" i="3"/>
  <c r="L34" i="3"/>
  <c r="K34" i="3"/>
  <c r="J34" i="3"/>
  <c r="I34" i="3"/>
  <c r="H34" i="3"/>
  <c r="G34" i="3"/>
  <c r="F34" i="3"/>
  <c r="E34" i="3"/>
  <c r="D34" i="3"/>
  <c r="B34" i="3"/>
  <c r="Q33" i="3"/>
  <c r="P33" i="3"/>
  <c r="O33" i="3"/>
  <c r="N33" i="3"/>
  <c r="M33" i="3"/>
  <c r="L33" i="3"/>
  <c r="K33" i="3"/>
  <c r="J33" i="3"/>
  <c r="I33" i="3"/>
  <c r="H33" i="3"/>
  <c r="G33" i="3"/>
  <c r="F33" i="3"/>
  <c r="E33" i="3"/>
  <c r="D33" i="3"/>
  <c r="B33" i="3"/>
  <c r="Q32" i="3"/>
  <c r="P32" i="3"/>
  <c r="O32" i="3"/>
  <c r="N32" i="3"/>
  <c r="M32" i="3"/>
  <c r="L32" i="3"/>
  <c r="K32" i="3"/>
  <c r="J32" i="3"/>
  <c r="I32" i="3"/>
  <c r="H32" i="3"/>
  <c r="G32" i="3"/>
  <c r="F32" i="3"/>
  <c r="E32" i="3"/>
  <c r="D32" i="3"/>
  <c r="B32" i="3"/>
  <c r="Q31" i="3"/>
  <c r="P31" i="3"/>
  <c r="O31" i="3"/>
  <c r="N31" i="3"/>
  <c r="M31" i="3"/>
  <c r="L31" i="3"/>
  <c r="K31" i="3"/>
  <c r="J31" i="3"/>
  <c r="I31" i="3"/>
  <c r="H31" i="3"/>
  <c r="G31" i="3"/>
  <c r="F31" i="3"/>
  <c r="E31" i="3"/>
  <c r="D31" i="3"/>
  <c r="B31" i="3"/>
  <c r="Q30" i="3"/>
  <c r="P30" i="3"/>
  <c r="O30" i="3"/>
  <c r="N30" i="3"/>
  <c r="M30" i="3"/>
  <c r="L30" i="3"/>
  <c r="K30" i="3"/>
  <c r="J30" i="3"/>
  <c r="I30" i="3"/>
  <c r="H30" i="3"/>
  <c r="G30" i="3"/>
  <c r="F30" i="3"/>
  <c r="E30" i="3"/>
  <c r="D30" i="3"/>
  <c r="B30" i="3"/>
  <c r="Q29" i="3"/>
  <c r="P29" i="3"/>
  <c r="O29" i="3"/>
  <c r="N29" i="3"/>
  <c r="M29" i="3"/>
  <c r="L29" i="3"/>
  <c r="K29" i="3"/>
  <c r="J29" i="3"/>
  <c r="I29" i="3"/>
  <c r="H29" i="3"/>
  <c r="G29" i="3"/>
  <c r="F29" i="3"/>
  <c r="E29" i="3"/>
  <c r="D29" i="3"/>
  <c r="B29" i="3"/>
  <c r="Q28" i="3"/>
  <c r="P28" i="3"/>
  <c r="O28" i="3"/>
  <c r="N28" i="3"/>
  <c r="M28" i="3"/>
  <c r="L28" i="3"/>
  <c r="K28" i="3"/>
  <c r="J28" i="3"/>
  <c r="I28" i="3"/>
  <c r="H28" i="3"/>
  <c r="G28" i="3"/>
  <c r="F28" i="3"/>
  <c r="E28" i="3"/>
  <c r="D28" i="3"/>
  <c r="B28" i="3"/>
  <c r="Q27" i="3"/>
  <c r="P27" i="3"/>
  <c r="O27" i="3"/>
  <c r="N27" i="3"/>
  <c r="M27" i="3"/>
  <c r="L27" i="3"/>
  <c r="K27" i="3"/>
  <c r="J27" i="3"/>
  <c r="I27" i="3"/>
  <c r="H27" i="3"/>
  <c r="G27" i="3"/>
  <c r="F27" i="3"/>
  <c r="E27" i="3"/>
  <c r="D27" i="3"/>
  <c r="B27" i="3"/>
  <c r="Q26" i="3"/>
  <c r="P26" i="3"/>
  <c r="O26" i="3"/>
  <c r="N26" i="3"/>
  <c r="M26" i="3"/>
  <c r="L26" i="3"/>
  <c r="K26" i="3"/>
  <c r="J26" i="3"/>
  <c r="I26" i="3"/>
  <c r="H26" i="3"/>
  <c r="G26" i="3"/>
  <c r="F26" i="3"/>
  <c r="E26" i="3"/>
  <c r="D26" i="3"/>
  <c r="B26" i="3"/>
  <c r="Q25" i="3"/>
  <c r="P25" i="3"/>
  <c r="O25" i="3"/>
  <c r="N25" i="3"/>
  <c r="M25" i="3"/>
  <c r="L25" i="3"/>
  <c r="K25" i="3"/>
  <c r="J25" i="3"/>
  <c r="I25" i="3"/>
  <c r="H25" i="3"/>
  <c r="G25" i="3"/>
  <c r="F25" i="3"/>
  <c r="E25" i="3"/>
  <c r="D25" i="3"/>
  <c r="B25" i="3"/>
  <c r="Q24" i="3"/>
  <c r="P24" i="3"/>
  <c r="O24" i="3"/>
  <c r="N24" i="3"/>
  <c r="M24" i="3"/>
  <c r="L24" i="3"/>
  <c r="K24" i="3"/>
  <c r="J24" i="3"/>
  <c r="I24" i="3"/>
  <c r="H24" i="3"/>
  <c r="G24" i="3"/>
  <c r="F24" i="3"/>
  <c r="E24" i="3"/>
  <c r="D24" i="3"/>
  <c r="B24" i="3"/>
  <c r="Q23" i="3"/>
  <c r="P23" i="3"/>
  <c r="O23" i="3"/>
  <c r="N23" i="3"/>
  <c r="M23" i="3"/>
  <c r="L23" i="3"/>
  <c r="K23" i="3"/>
  <c r="J23" i="3"/>
  <c r="I23" i="3"/>
  <c r="H23" i="3"/>
  <c r="G23" i="3"/>
  <c r="F23" i="3"/>
  <c r="E23" i="3"/>
  <c r="D23" i="3"/>
  <c r="B23" i="3"/>
  <c r="Q22" i="3"/>
  <c r="P22" i="3"/>
  <c r="O22" i="3"/>
  <c r="N22" i="3"/>
  <c r="M22" i="3"/>
  <c r="L22" i="3"/>
  <c r="K22" i="3"/>
  <c r="J22" i="3"/>
  <c r="I22" i="3"/>
  <c r="H22" i="3"/>
  <c r="G22" i="3"/>
  <c r="F22" i="3"/>
  <c r="E22" i="3"/>
  <c r="D22" i="3"/>
  <c r="B22" i="3"/>
  <c r="Q21" i="3"/>
  <c r="P21" i="3"/>
  <c r="O21" i="3"/>
  <c r="N21" i="3"/>
  <c r="M21" i="3"/>
  <c r="L21" i="3"/>
  <c r="K21" i="3"/>
  <c r="J21" i="3"/>
  <c r="I21" i="3"/>
  <c r="H21" i="3"/>
  <c r="G21" i="3"/>
  <c r="F21" i="3"/>
  <c r="E21" i="3"/>
  <c r="B21" i="3"/>
  <c r="C42" i="2"/>
  <c r="C41" i="2"/>
  <c r="C40" i="2"/>
  <c r="C39" i="2"/>
  <c r="F21" i="2"/>
  <c r="G21" i="2"/>
  <c r="H21" i="2"/>
  <c r="I21" i="2"/>
  <c r="J21" i="2"/>
  <c r="K21" i="2"/>
  <c r="L21" i="2"/>
  <c r="M21" i="2"/>
  <c r="N21" i="2"/>
  <c r="O21" i="2"/>
  <c r="P21" i="2"/>
  <c r="Q21" i="2"/>
  <c r="F22" i="2"/>
  <c r="G22" i="2"/>
  <c r="H22" i="2"/>
  <c r="I22" i="2"/>
  <c r="J22" i="2"/>
  <c r="K22" i="2"/>
  <c r="L22" i="2"/>
  <c r="M22" i="2"/>
  <c r="N22" i="2"/>
  <c r="O22" i="2"/>
  <c r="P22" i="2"/>
  <c r="Q22" i="2"/>
  <c r="F23" i="2"/>
  <c r="G23" i="2"/>
  <c r="H23" i="2"/>
  <c r="I23" i="2"/>
  <c r="J23" i="2"/>
  <c r="K23" i="2"/>
  <c r="L23" i="2"/>
  <c r="M23" i="2"/>
  <c r="N23" i="2"/>
  <c r="O23" i="2"/>
  <c r="P23" i="2"/>
  <c r="Q23" i="2"/>
  <c r="F24" i="2"/>
  <c r="G24" i="2"/>
  <c r="H24" i="2"/>
  <c r="I24" i="2"/>
  <c r="J24" i="2"/>
  <c r="K24" i="2"/>
  <c r="L24" i="2"/>
  <c r="M24" i="2"/>
  <c r="N24" i="2"/>
  <c r="O24" i="2"/>
  <c r="P24" i="2"/>
  <c r="Q24" i="2"/>
  <c r="F25" i="2"/>
  <c r="G25" i="2"/>
  <c r="H25" i="2"/>
  <c r="I25" i="2"/>
  <c r="J25" i="2"/>
  <c r="K25" i="2"/>
  <c r="L25" i="2"/>
  <c r="M25" i="2"/>
  <c r="N25" i="2"/>
  <c r="O25" i="2"/>
  <c r="P25" i="2"/>
  <c r="Q25" i="2"/>
  <c r="F26" i="2"/>
  <c r="G26" i="2"/>
  <c r="H26" i="2"/>
  <c r="I26" i="2"/>
  <c r="J26" i="2"/>
  <c r="K26" i="2"/>
  <c r="L26" i="2"/>
  <c r="M26" i="2"/>
  <c r="N26" i="2"/>
  <c r="O26" i="2"/>
  <c r="P26" i="2"/>
  <c r="Q26" i="2"/>
  <c r="F27" i="2"/>
  <c r="G27" i="2"/>
  <c r="H27" i="2"/>
  <c r="I27" i="2"/>
  <c r="J27" i="2"/>
  <c r="K27" i="2"/>
  <c r="L27" i="2"/>
  <c r="M27" i="2"/>
  <c r="N27" i="2"/>
  <c r="O27" i="2"/>
  <c r="P27" i="2"/>
  <c r="Q27" i="2"/>
  <c r="F28" i="2"/>
  <c r="G28" i="2"/>
  <c r="H28" i="2"/>
  <c r="I28" i="2"/>
  <c r="J28" i="2"/>
  <c r="K28" i="2"/>
  <c r="L28" i="2"/>
  <c r="M28" i="2"/>
  <c r="N28" i="2"/>
  <c r="O28" i="2"/>
  <c r="P28" i="2"/>
  <c r="Q28" i="2"/>
  <c r="F29" i="2"/>
  <c r="G29" i="2"/>
  <c r="H29" i="2"/>
  <c r="I29" i="2"/>
  <c r="J29" i="2"/>
  <c r="K29" i="2"/>
  <c r="L29" i="2"/>
  <c r="M29" i="2"/>
  <c r="N29" i="2"/>
  <c r="O29" i="2"/>
  <c r="P29" i="2"/>
  <c r="Q29" i="2"/>
  <c r="F30" i="2"/>
  <c r="G30" i="2"/>
  <c r="H30" i="2"/>
  <c r="I30" i="2"/>
  <c r="J30" i="2"/>
  <c r="K30" i="2"/>
  <c r="L30" i="2"/>
  <c r="M30" i="2"/>
  <c r="N30" i="2"/>
  <c r="O30" i="2"/>
  <c r="P30" i="2"/>
  <c r="Q30" i="2"/>
  <c r="F31" i="2"/>
  <c r="G31" i="2"/>
  <c r="H31" i="2"/>
  <c r="I31" i="2"/>
  <c r="J31" i="2"/>
  <c r="K31" i="2"/>
  <c r="L31" i="2"/>
  <c r="M31" i="2"/>
  <c r="N31" i="2"/>
  <c r="O31" i="2"/>
  <c r="P31" i="2"/>
  <c r="Q31" i="2"/>
  <c r="F32" i="2"/>
  <c r="G32" i="2"/>
  <c r="H32" i="2"/>
  <c r="I32" i="2"/>
  <c r="J32" i="2"/>
  <c r="K32" i="2"/>
  <c r="L32" i="2"/>
  <c r="M32" i="2"/>
  <c r="N32" i="2"/>
  <c r="O32" i="2"/>
  <c r="P32" i="2"/>
  <c r="Q32" i="2"/>
  <c r="F33" i="2"/>
  <c r="G33" i="2"/>
  <c r="H33" i="2"/>
  <c r="I33" i="2"/>
  <c r="J33" i="2"/>
  <c r="K33" i="2"/>
  <c r="L33" i="2"/>
  <c r="M33" i="2"/>
  <c r="N33" i="2"/>
  <c r="O33" i="2"/>
  <c r="P33" i="2"/>
  <c r="Q33" i="2"/>
  <c r="F34" i="2"/>
  <c r="G34" i="2"/>
  <c r="H34" i="2"/>
  <c r="I34" i="2"/>
  <c r="J34" i="2"/>
  <c r="K34" i="2"/>
  <c r="L34" i="2"/>
  <c r="M34" i="2"/>
  <c r="N34" i="2"/>
  <c r="O34" i="2"/>
  <c r="P34" i="2"/>
  <c r="Q34" i="2"/>
  <c r="F35" i="2"/>
  <c r="G35" i="2"/>
  <c r="H35" i="2"/>
  <c r="I35" i="2"/>
  <c r="J35" i="2"/>
  <c r="K35" i="2"/>
  <c r="L35" i="2"/>
  <c r="M35" i="2"/>
  <c r="N35" i="2"/>
  <c r="O35" i="2"/>
  <c r="P35" i="2"/>
  <c r="Q35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B28" i="2"/>
  <c r="B29" i="2"/>
  <c r="B30" i="2"/>
  <c r="B31" i="2"/>
  <c r="B32" i="2"/>
  <c r="B33" i="2"/>
  <c r="B34" i="2"/>
  <c r="B35" i="2"/>
  <c r="B22" i="2"/>
  <c r="B23" i="2"/>
  <c r="B24" i="2"/>
  <c r="B25" i="2"/>
  <c r="B26" i="2"/>
  <c r="B27" i="2"/>
  <c r="C44" i="3" l="1"/>
  <c r="C44" i="2"/>
  <c r="B21" i="2"/>
</calcChain>
</file>

<file path=xl/sharedStrings.xml><?xml version="1.0" encoding="utf-8"?>
<sst xmlns="http://schemas.openxmlformats.org/spreadsheetml/2006/main" count="227" uniqueCount="47">
  <si>
    <t>ICAT-004</t>
  </si>
  <si>
    <t>ICAT-009</t>
  </si>
  <si>
    <t>ICAT-001</t>
  </si>
  <si>
    <t>ICAT-005</t>
  </si>
  <si>
    <t>ICAT-007</t>
  </si>
  <si>
    <t>ICAT-003</t>
  </si>
  <si>
    <t>ICAT-006</t>
  </si>
  <si>
    <t>2hrs post dose</t>
  </si>
  <si>
    <t>4hrs post dose</t>
  </si>
  <si>
    <t>8hrs post dose</t>
  </si>
  <si>
    <t>10hrs post dose</t>
  </si>
  <si>
    <t>12hrs post dose</t>
  </si>
  <si>
    <t>18hrs post dose</t>
  </si>
  <si>
    <t>36hrs post dose</t>
  </si>
  <si>
    <t>48hrs post dose</t>
  </si>
  <si>
    <t>6hrs post dose</t>
  </si>
  <si>
    <t>14hrs post dose</t>
  </si>
  <si>
    <t>24hrs post dose</t>
  </si>
  <si>
    <t>1hr post dose</t>
  </si>
  <si>
    <t>Patient</t>
  </si>
  <si>
    <t>1st dose</t>
  </si>
  <si>
    <t>VAS skin swelling</t>
  </si>
  <si>
    <t>1st Dose</t>
  </si>
  <si>
    <t>Pre-dose</t>
  </si>
  <si>
    <t>15mins post dose</t>
  </si>
  <si>
    <t>30mins post dose</t>
  </si>
  <si>
    <t>Mean</t>
  </si>
  <si>
    <t>Skin Pain</t>
  </si>
  <si>
    <t>Abdominal pain</t>
  </si>
  <si>
    <t>2nd dose</t>
  </si>
  <si>
    <t>1st does</t>
  </si>
  <si>
    <t>3rd dose</t>
  </si>
  <si>
    <t>time onset of symptom relief</t>
  </si>
  <si>
    <t>Median</t>
  </si>
  <si>
    <t>standard deviation</t>
  </si>
  <si>
    <t>First quartile</t>
  </si>
  <si>
    <t>Second quartile</t>
  </si>
  <si>
    <t>Response rate at 4hrs</t>
  </si>
  <si>
    <t>tiime to &lt;20</t>
  </si>
  <si>
    <t>Time to almost completed symtom relief</t>
  </si>
  <si>
    <t>Third quartile</t>
  </si>
  <si>
    <t>VAS at 4 hrs</t>
  </si>
  <si>
    <t>hrs</t>
  </si>
  <si>
    <t>mm</t>
  </si>
  <si>
    <t>Number of episodes</t>
  </si>
  <si>
    <t>Time to onset of symptom relief</t>
  </si>
  <si>
    <t>&lt;20mm on VAS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</si>
</sst>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9" fontId="1" fillId="0" borderId="0" applyFont="0" applyFill="0" applyBorder="0" applyAlignment="0" applyProtection="0"/>
  </cellStyleXfs>
  <cellXfs count="28">
    <xf numFmtId="0" fontId="0" fillId="0" borderId="0" xfId="0"/>
    <xf numFmtId="20" fontId="0" fillId="0" borderId="0" xfId="0" applyNumberFormat="1"/>
    <xf numFmtId="0" fontId="0" fillId="0" borderId="10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0" borderId="0" xfId="0" applyNumberFormat="1"/>
    <xf numFmtId="0" fontId="0" fillId="0" borderId="0" xfId="0" applyBorder="1"/>
    <xf numFmtId="0" fontId="0" fillId="0" borderId="0" xfId="0" applyBorder="1" applyAlignment="1">
      <alignment horizontal="center"/>
    </xf>
    <xf numFmtId="164" fontId="0" fillId="0" borderId="0" xfId="0" applyNumberFormat="1"/>
    <xf numFmtId="0" fontId="16" fillId="0" borderId="0" xfId="0" applyFont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164" fontId="0" fillId="0" borderId="0" xfId="0" applyNumberFormat="1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1" fontId="0" fillId="0" borderId="14" xfId="0" applyNumberFormat="1" applyBorder="1"/>
    <xf numFmtId="164" fontId="0" fillId="0" borderId="19" xfId="0" applyNumberFormat="1" applyBorder="1"/>
    <xf numFmtId="0" fontId="0" fillId="0" borderId="21" xfId="0" applyBorder="1"/>
    <xf numFmtId="0" fontId="0" fillId="0" borderId="22" xfId="0" applyBorder="1"/>
    <xf numFmtId="9" fontId="0" fillId="0" borderId="22" xfId="42" applyFont="1" applyBorder="1"/>
    <xf numFmtId="0" fontId="0" fillId="0" borderId="23" xfId="0" applyBorder="1"/>
    <xf numFmtId="1" fontId="0" fillId="0" borderId="20" xfId="0" applyNumberFormat="1" applyBorder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Percent" xfId="42" builtinId="5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 skin swelling'!$B$4</c:f>
              <c:strCache>
                <c:ptCount val="1"/>
                <c:pt idx="0">
                  <c:v>ICAT-004</c:v>
                </c:pt>
              </c:strCache>
            </c:strRef>
          </c:tx>
          <c:marker>
            <c:symbol val="none"/>
          </c:marker>
          <c:cat>
            <c:strRef>
              <c:f>' skin swelling'!$D$3:$R$3</c:f>
              <c:strCache>
                <c:ptCount val="15"/>
                <c:pt idx="0">
                  <c:v>Pre-dose</c:v>
                </c:pt>
                <c:pt idx="1">
                  <c:v>15mins post dose</c:v>
                </c:pt>
                <c:pt idx="2">
                  <c:v>30mins post dose</c:v>
                </c:pt>
                <c:pt idx="3">
                  <c:v>1hr post dose</c:v>
                </c:pt>
                <c:pt idx="4">
                  <c:v>2hrs post dose</c:v>
                </c:pt>
                <c:pt idx="5">
                  <c:v>4hrs post dose</c:v>
                </c:pt>
                <c:pt idx="6">
                  <c:v>6hrs post dose</c:v>
                </c:pt>
                <c:pt idx="7">
                  <c:v>8hrs post dose</c:v>
                </c:pt>
                <c:pt idx="8">
                  <c:v>10hrs post dose</c:v>
                </c:pt>
                <c:pt idx="9">
                  <c:v>12hrs post dose</c:v>
                </c:pt>
                <c:pt idx="10">
                  <c:v>14hrs post dose</c:v>
                </c:pt>
                <c:pt idx="11">
                  <c:v>18hrs post dose</c:v>
                </c:pt>
                <c:pt idx="12">
                  <c:v>24hrs post dose</c:v>
                </c:pt>
                <c:pt idx="13">
                  <c:v>36hrs post dose</c:v>
                </c:pt>
                <c:pt idx="14">
                  <c:v>48hrs post dose</c:v>
                </c:pt>
              </c:strCache>
            </c:strRef>
          </c:cat>
          <c:val>
            <c:numRef>
              <c:f>' skin swelling'!$D$4:$R$4</c:f>
              <c:numCache>
                <c:formatCode>General</c:formatCode>
                <c:ptCount val="15"/>
                <c:pt idx="0">
                  <c:v>55.1</c:v>
                </c:pt>
                <c:pt idx="1">
                  <c:v>58.16</c:v>
                </c:pt>
                <c:pt idx="2">
                  <c:v>60.2</c:v>
                </c:pt>
                <c:pt idx="3">
                  <c:v>59.18</c:v>
                </c:pt>
                <c:pt idx="4">
                  <c:v>47.95</c:v>
                </c:pt>
                <c:pt idx="5">
                  <c:v>44.9</c:v>
                </c:pt>
                <c:pt idx="11">
                  <c:v>38.78</c:v>
                </c:pt>
                <c:pt idx="12">
                  <c:v>40.82</c:v>
                </c:pt>
                <c:pt idx="13">
                  <c:v>41.84</c:v>
                </c:pt>
                <c:pt idx="14">
                  <c:v>32.65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 skin swelling'!$B$5</c:f>
              <c:strCache>
                <c:ptCount val="1"/>
                <c:pt idx="0">
                  <c:v>ICAT-009</c:v>
                </c:pt>
              </c:strCache>
            </c:strRef>
          </c:tx>
          <c:marker>
            <c:symbol val="none"/>
          </c:marker>
          <c:cat>
            <c:strRef>
              <c:f>' skin swelling'!$D$3:$R$3</c:f>
              <c:strCache>
                <c:ptCount val="15"/>
                <c:pt idx="0">
                  <c:v>Pre-dose</c:v>
                </c:pt>
                <c:pt idx="1">
                  <c:v>15mins post dose</c:v>
                </c:pt>
                <c:pt idx="2">
                  <c:v>30mins post dose</c:v>
                </c:pt>
                <c:pt idx="3">
                  <c:v>1hr post dose</c:v>
                </c:pt>
                <c:pt idx="4">
                  <c:v>2hrs post dose</c:v>
                </c:pt>
                <c:pt idx="5">
                  <c:v>4hrs post dose</c:v>
                </c:pt>
                <c:pt idx="6">
                  <c:v>6hrs post dose</c:v>
                </c:pt>
                <c:pt idx="7">
                  <c:v>8hrs post dose</c:v>
                </c:pt>
                <c:pt idx="8">
                  <c:v>10hrs post dose</c:v>
                </c:pt>
                <c:pt idx="9">
                  <c:v>12hrs post dose</c:v>
                </c:pt>
                <c:pt idx="10">
                  <c:v>14hrs post dose</c:v>
                </c:pt>
                <c:pt idx="11">
                  <c:v>18hrs post dose</c:v>
                </c:pt>
                <c:pt idx="12">
                  <c:v>24hrs post dose</c:v>
                </c:pt>
                <c:pt idx="13">
                  <c:v>36hrs post dose</c:v>
                </c:pt>
                <c:pt idx="14">
                  <c:v>48hrs post dose</c:v>
                </c:pt>
              </c:strCache>
            </c:strRef>
          </c:cat>
          <c:val>
            <c:numRef>
              <c:f>' skin swelling'!$D$5:$R$5</c:f>
              <c:numCache>
                <c:formatCode>General</c:formatCode>
                <c:ptCount val="15"/>
                <c:pt idx="0">
                  <c:v>64.290000000000006</c:v>
                </c:pt>
                <c:pt idx="1">
                  <c:v>42.86</c:v>
                </c:pt>
                <c:pt idx="2">
                  <c:v>35.71</c:v>
                </c:pt>
                <c:pt idx="3">
                  <c:v>20.41</c:v>
                </c:pt>
                <c:pt idx="4">
                  <c:v>11.34</c:v>
                </c:pt>
                <c:pt idx="5">
                  <c:v>4.08</c:v>
                </c:pt>
                <c:pt idx="6">
                  <c:v>2.04</c:v>
                </c:pt>
                <c:pt idx="10">
                  <c:v>1.02</c:v>
                </c:pt>
                <c:pt idx="11">
                  <c:v>1.02</c:v>
                </c:pt>
                <c:pt idx="12">
                  <c:v>1.02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 skin swelling'!$B$6</c:f>
              <c:strCache>
                <c:ptCount val="1"/>
                <c:pt idx="0">
                  <c:v>ICAT-001</c:v>
                </c:pt>
              </c:strCache>
            </c:strRef>
          </c:tx>
          <c:marker>
            <c:symbol val="none"/>
          </c:marker>
          <c:cat>
            <c:strRef>
              <c:f>' skin swelling'!$D$3:$R$3</c:f>
              <c:strCache>
                <c:ptCount val="15"/>
                <c:pt idx="0">
                  <c:v>Pre-dose</c:v>
                </c:pt>
                <c:pt idx="1">
                  <c:v>15mins post dose</c:v>
                </c:pt>
                <c:pt idx="2">
                  <c:v>30mins post dose</c:v>
                </c:pt>
                <c:pt idx="3">
                  <c:v>1hr post dose</c:v>
                </c:pt>
                <c:pt idx="4">
                  <c:v>2hrs post dose</c:v>
                </c:pt>
                <c:pt idx="5">
                  <c:v>4hrs post dose</c:v>
                </c:pt>
                <c:pt idx="6">
                  <c:v>6hrs post dose</c:v>
                </c:pt>
                <c:pt idx="7">
                  <c:v>8hrs post dose</c:v>
                </c:pt>
                <c:pt idx="8">
                  <c:v>10hrs post dose</c:v>
                </c:pt>
                <c:pt idx="9">
                  <c:v>12hrs post dose</c:v>
                </c:pt>
                <c:pt idx="10">
                  <c:v>14hrs post dose</c:v>
                </c:pt>
                <c:pt idx="11">
                  <c:v>18hrs post dose</c:v>
                </c:pt>
                <c:pt idx="12">
                  <c:v>24hrs post dose</c:v>
                </c:pt>
                <c:pt idx="13">
                  <c:v>36hrs post dose</c:v>
                </c:pt>
                <c:pt idx="14">
                  <c:v>48hrs post dose</c:v>
                </c:pt>
              </c:strCache>
            </c:strRef>
          </c:cat>
          <c:val>
            <c:numRef>
              <c:f>' skin swelling'!$D$6:$R$6</c:f>
              <c:numCache>
                <c:formatCode>General</c:formatCode>
                <c:ptCount val="15"/>
                <c:pt idx="0">
                  <c:v>93.55</c:v>
                </c:pt>
                <c:pt idx="2">
                  <c:v>67.39</c:v>
                </c:pt>
                <c:pt idx="3">
                  <c:v>59.14</c:v>
                </c:pt>
                <c:pt idx="4">
                  <c:v>60.21</c:v>
                </c:pt>
                <c:pt idx="5">
                  <c:v>45.16</c:v>
                </c:pt>
                <c:pt idx="6">
                  <c:v>37.630000000000003</c:v>
                </c:pt>
                <c:pt idx="7">
                  <c:v>29.03</c:v>
                </c:pt>
                <c:pt idx="8">
                  <c:v>24.73</c:v>
                </c:pt>
                <c:pt idx="11">
                  <c:v>20.43</c:v>
                </c:pt>
                <c:pt idx="12">
                  <c:v>12.15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 skin swelling'!$B$7</c:f>
              <c:strCache>
                <c:ptCount val="1"/>
                <c:pt idx="0">
                  <c:v>ICAT-005</c:v>
                </c:pt>
              </c:strCache>
            </c:strRef>
          </c:tx>
          <c:marker>
            <c:symbol val="none"/>
          </c:marker>
          <c:cat>
            <c:strRef>
              <c:f>' skin swelling'!$D$3:$R$3</c:f>
              <c:strCache>
                <c:ptCount val="15"/>
                <c:pt idx="0">
                  <c:v>Pre-dose</c:v>
                </c:pt>
                <c:pt idx="1">
                  <c:v>15mins post dose</c:v>
                </c:pt>
                <c:pt idx="2">
                  <c:v>30mins post dose</c:v>
                </c:pt>
                <c:pt idx="3">
                  <c:v>1hr post dose</c:v>
                </c:pt>
                <c:pt idx="4">
                  <c:v>2hrs post dose</c:v>
                </c:pt>
                <c:pt idx="5">
                  <c:v>4hrs post dose</c:v>
                </c:pt>
                <c:pt idx="6">
                  <c:v>6hrs post dose</c:v>
                </c:pt>
                <c:pt idx="7">
                  <c:v>8hrs post dose</c:v>
                </c:pt>
                <c:pt idx="8">
                  <c:v>10hrs post dose</c:v>
                </c:pt>
                <c:pt idx="9">
                  <c:v>12hrs post dose</c:v>
                </c:pt>
                <c:pt idx="10">
                  <c:v>14hrs post dose</c:v>
                </c:pt>
                <c:pt idx="11">
                  <c:v>18hrs post dose</c:v>
                </c:pt>
                <c:pt idx="12">
                  <c:v>24hrs post dose</c:v>
                </c:pt>
                <c:pt idx="13">
                  <c:v>36hrs post dose</c:v>
                </c:pt>
                <c:pt idx="14">
                  <c:v>48hrs post dose</c:v>
                </c:pt>
              </c:strCache>
            </c:strRef>
          </c:cat>
          <c:val>
            <c:numRef>
              <c:f>' skin swelling'!$D$7:$R$7</c:f>
              <c:numCache>
                <c:formatCode>General</c:formatCode>
                <c:ptCount val="15"/>
                <c:pt idx="0">
                  <c:v>56.12</c:v>
                </c:pt>
                <c:pt idx="1">
                  <c:v>59.79</c:v>
                </c:pt>
                <c:pt idx="2">
                  <c:v>42.27</c:v>
                </c:pt>
                <c:pt idx="3">
                  <c:v>29.9</c:v>
                </c:pt>
                <c:pt idx="4">
                  <c:v>10.31</c:v>
                </c:pt>
                <c:pt idx="5">
                  <c:v>5.15</c:v>
                </c:pt>
                <c:pt idx="11">
                  <c:v>1.03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 skin swelling'!$B$8</c:f>
              <c:strCache>
                <c:ptCount val="1"/>
                <c:pt idx="0">
                  <c:v>ICAT-007</c:v>
                </c:pt>
              </c:strCache>
            </c:strRef>
          </c:tx>
          <c:marker>
            <c:symbol val="none"/>
          </c:marker>
          <c:cat>
            <c:strRef>
              <c:f>' skin swelling'!$D$3:$R$3</c:f>
              <c:strCache>
                <c:ptCount val="15"/>
                <c:pt idx="0">
                  <c:v>Pre-dose</c:v>
                </c:pt>
                <c:pt idx="1">
                  <c:v>15mins post dose</c:v>
                </c:pt>
                <c:pt idx="2">
                  <c:v>30mins post dose</c:v>
                </c:pt>
                <c:pt idx="3">
                  <c:v>1hr post dose</c:v>
                </c:pt>
                <c:pt idx="4">
                  <c:v>2hrs post dose</c:v>
                </c:pt>
                <c:pt idx="5">
                  <c:v>4hrs post dose</c:v>
                </c:pt>
                <c:pt idx="6">
                  <c:v>6hrs post dose</c:v>
                </c:pt>
                <c:pt idx="7">
                  <c:v>8hrs post dose</c:v>
                </c:pt>
                <c:pt idx="8">
                  <c:v>10hrs post dose</c:v>
                </c:pt>
                <c:pt idx="9">
                  <c:v>12hrs post dose</c:v>
                </c:pt>
                <c:pt idx="10">
                  <c:v>14hrs post dose</c:v>
                </c:pt>
                <c:pt idx="11">
                  <c:v>18hrs post dose</c:v>
                </c:pt>
                <c:pt idx="12">
                  <c:v>24hrs post dose</c:v>
                </c:pt>
                <c:pt idx="13">
                  <c:v>36hrs post dose</c:v>
                </c:pt>
                <c:pt idx="14">
                  <c:v>48hrs post dose</c:v>
                </c:pt>
              </c:strCache>
            </c:strRef>
          </c:cat>
          <c:val>
            <c:numRef>
              <c:f>' skin swelling'!$D$8:$R$8</c:f>
              <c:numCache>
                <c:formatCode>General</c:formatCode>
                <c:ptCount val="15"/>
                <c:pt idx="0">
                  <c:v>24.74</c:v>
                </c:pt>
                <c:pt idx="1">
                  <c:v>24.49</c:v>
                </c:pt>
                <c:pt idx="2">
                  <c:v>25.51</c:v>
                </c:pt>
                <c:pt idx="3">
                  <c:v>24.49</c:v>
                </c:pt>
                <c:pt idx="4">
                  <c:v>9.18</c:v>
                </c:pt>
                <c:pt idx="5">
                  <c:v>6.12</c:v>
                </c:pt>
                <c:pt idx="6">
                  <c:v>3.06</c:v>
                </c:pt>
                <c:pt idx="7">
                  <c:v>3.06</c:v>
                </c:pt>
                <c:pt idx="8">
                  <c:v>1.02</c:v>
                </c:pt>
                <c:pt idx="9">
                  <c:v>1.02</c:v>
                </c:pt>
                <c:pt idx="10">
                  <c:v>0</c:v>
                </c:pt>
                <c:pt idx="11">
                  <c:v>1.02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 skin swelling'!$B$9</c:f>
              <c:strCache>
                <c:ptCount val="1"/>
                <c:pt idx="0">
                  <c:v>ICAT-003</c:v>
                </c:pt>
              </c:strCache>
            </c:strRef>
          </c:tx>
          <c:marker>
            <c:symbol val="none"/>
          </c:marker>
          <c:cat>
            <c:strRef>
              <c:f>' skin swelling'!$D$3:$R$3</c:f>
              <c:strCache>
                <c:ptCount val="15"/>
                <c:pt idx="0">
                  <c:v>Pre-dose</c:v>
                </c:pt>
                <c:pt idx="1">
                  <c:v>15mins post dose</c:v>
                </c:pt>
                <c:pt idx="2">
                  <c:v>30mins post dose</c:v>
                </c:pt>
                <c:pt idx="3">
                  <c:v>1hr post dose</c:v>
                </c:pt>
                <c:pt idx="4">
                  <c:v>2hrs post dose</c:v>
                </c:pt>
                <c:pt idx="5">
                  <c:v>4hrs post dose</c:v>
                </c:pt>
                <c:pt idx="6">
                  <c:v>6hrs post dose</c:v>
                </c:pt>
                <c:pt idx="7">
                  <c:v>8hrs post dose</c:v>
                </c:pt>
                <c:pt idx="8">
                  <c:v>10hrs post dose</c:v>
                </c:pt>
                <c:pt idx="9">
                  <c:v>12hrs post dose</c:v>
                </c:pt>
                <c:pt idx="10">
                  <c:v>14hrs post dose</c:v>
                </c:pt>
                <c:pt idx="11">
                  <c:v>18hrs post dose</c:v>
                </c:pt>
                <c:pt idx="12">
                  <c:v>24hrs post dose</c:v>
                </c:pt>
                <c:pt idx="13">
                  <c:v>36hrs post dose</c:v>
                </c:pt>
                <c:pt idx="14">
                  <c:v>48hrs post dose</c:v>
                </c:pt>
              </c:strCache>
            </c:strRef>
          </c:cat>
          <c:val>
            <c:numRef>
              <c:f>' skin swelling'!$D$9:$R$9</c:f>
              <c:numCache>
                <c:formatCode>General</c:formatCode>
                <c:ptCount val="15"/>
                <c:pt idx="0">
                  <c:v>59.18</c:v>
                </c:pt>
                <c:pt idx="1">
                  <c:v>60.61</c:v>
                </c:pt>
                <c:pt idx="2">
                  <c:v>58.59</c:v>
                </c:pt>
                <c:pt idx="3">
                  <c:v>41.41</c:v>
                </c:pt>
                <c:pt idx="4">
                  <c:v>16.16</c:v>
                </c:pt>
                <c:pt idx="5">
                  <c:v>16.16</c:v>
                </c:pt>
                <c:pt idx="6">
                  <c:v>5.05</c:v>
                </c:pt>
                <c:pt idx="7">
                  <c:v>4.04</c:v>
                </c:pt>
                <c:pt idx="8">
                  <c:v>13.13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 skin swelling'!$B$10</c:f>
              <c:strCache>
                <c:ptCount val="1"/>
                <c:pt idx="0">
                  <c:v>ICAT-006</c:v>
                </c:pt>
              </c:strCache>
            </c:strRef>
          </c:tx>
          <c:marker>
            <c:symbol val="none"/>
          </c:marker>
          <c:cat>
            <c:strRef>
              <c:f>' skin swelling'!$D$3:$R$3</c:f>
              <c:strCache>
                <c:ptCount val="15"/>
                <c:pt idx="0">
                  <c:v>Pre-dose</c:v>
                </c:pt>
                <c:pt idx="1">
                  <c:v>15mins post dose</c:v>
                </c:pt>
                <c:pt idx="2">
                  <c:v>30mins post dose</c:v>
                </c:pt>
                <c:pt idx="3">
                  <c:v>1hr post dose</c:v>
                </c:pt>
                <c:pt idx="4">
                  <c:v>2hrs post dose</c:v>
                </c:pt>
                <c:pt idx="5">
                  <c:v>4hrs post dose</c:v>
                </c:pt>
                <c:pt idx="6">
                  <c:v>6hrs post dose</c:v>
                </c:pt>
                <c:pt idx="7">
                  <c:v>8hrs post dose</c:v>
                </c:pt>
                <c:pt idx="8">
                  <c:v>10hrs post dose</c:v>
                </c:pt>
                <c:pt idx="9">
                  <c:v>12hrs post dose</c:v>
                </c:pt>
                <c:pt idx="10">
                  <c:v>14hrs post dose</c:v>
                </c:pt>
                <c:pt idx="11">
                  <c:v>18hrs post dose</c:v>
                </c:pt>
                <c:pt idx="12">
                  <c:v>24hrs post dose</c:v>
                </c:pt>
                <c:pt idx="13">
                  <c:v>36hrs post dose</c:v>
                </c:pt>
                <c:pt idx="14">
                  <c:v>48hrs post dose</c:v>
                </c:pt>
              </c:strCache>
            </c:strRef>
          </c:cat>
          <c:val>
            <c:numRef>
              <c:f>' skin swelling'!$D$10:$R$10</c:f>
              <c:numCache>
                <c:formatCode>General</c:formatCode>
                <c:ptCount val="15"/>
                <c:pt idx="0">
                  <c:v>95.02</c:v>
                </c:pt>
                <c:pt idx="1">
                  <c:v>97.96</c:v>
                </c:pt>
                <c:pt idx="2">
                  <c:v>94.9</c:v>
                </c:pt>
                <c:pt idx="3">
                  <c:v>90.82</c:v>
                </c:pt>
                <c:pt idx="4">
                  <c:v>94.9</c:v>
                </c:pt>
                <c:pt idx="5">
                  <c:v>89.8</c:v>
                </c:pt>
                <c:pt idx="6">
                  <c:v>75.510000000000005</c:v>
                </c:pt>
                <c:pt idx="11">
                  <c:v>24.44</c:v>
                </c:pt>
                <c:pt idx="12">
                  <c:v>3.06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' skin swelling'!#REF!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cat>
            <c:strRef>
              <c:f>' skin swelling'!$D$3:$R$3</c:f>
              <c:strCache>
                <c:ptCount val="15"/>
                <c:pt idx="0">
                  <c:v>Pre-dose</c:v>
                </c:pt>
                <c:pt idx="1">
                  <c:v>15mins post dose</c:v>
                </c:pt>
                <c:pt idx="2">
                  <c:v>30mins post dose</c:v>
                </c:pt>
                <c:pt idx="3">
                  <c:v>1hr post dose</c:v>
                </c:pt>
                <c:pt idx="4">
                  <c:v>2hrs post dose</c:v>
                </c:pt>
                <c:pt idx="5">
                  <c:v>4hrs post dose</c:v>
                </c:pt>
                <c:pt idx="6">
                  <c:v>6hrs post dose</c:v>
                </c:pt>
                <c:pt idx="7">
                  <c:v>8hrs post dose</c:v>
                </c:pt>
                <c:pt idx="8">
                  <c:v>10hrs post dose</c:v>
                </c:pt>
                <c:pt idx="9">
                  <c:v>12hrs post dose</c:v>
                </c:pt>
                <c:pt idx="10">
                  <c:v>14hrs post dose</c:v>
                </c:pt>
                <c:pt idx="11">
                  <c:v>18hrs post dose</c:v>
                </c:pt>
                <c:pt idx="12">
                  <c:v>24hrs post dose</c:v>
                </c:pt>
                <c:pt idx="13">
                  <c:v>36hrs post dose</c:v>
                </c:pt>
                <c:pt idx="14">
                  <c:v>48hrs post dose</c:v>
                </c:pt>
              </c:strCache>
            </c:strRef>
          </c:cat>
          <c:val>
            <c:numRef>
              <c:f>' skin swelling'!#REF!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529920"/>
        <c:axId val="168531456"/>
      </c:lineChart>
      <c:catAx>
        <c:axId val="168529920"/>
        <c:scaling>
          <c:orientation val="minMax"/>
        </c:scaling>
        <c:delete val="0"/>
        <c:axPos val="b"/>
        <c:majorTickMark val="out"/>
        <c:minorTickMark val="none"/>
        <c:tickLblPos val="nextTo"/>
        <c:crossAx val="168531456"/>
        <c:crosses val="autoZero"/>
        <c:auto val="1"/>
        <c:lblAlgn val="ctr"/>
        <c:lblOffset val="100"/>
        <c:noMultiLvlLbl val="0"/>
      </c:catAx>
      <c:valAx>
        <c:axId val="1685314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852992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'skin pain'!$B$4</c:f>
              <c:strCache>
                <c:ptCount val="1"/>
                <c:pt idx="0">
                  <c:v>ICAT-004</c:v>
                </c:pt>
              </c:strCache>
            </c:strRef>
          </c:tx>
          <c:marker>
            <c:symbol val="none"/>
          </c:marker>
          <c:cat>
            <c:strRef>
              <c:f>'skin pain'!$D$3:$R$3</c:f>
              <c:strCache>
                <c:ptCount val="15"/>
                <c:pt idx="0">
                  <c:v>Pre-dose</c:v>
                </c:pt>
                <c:pt idx="1">
                  <c:v>15mins post dose</c:v>
                </c:pt>
                <c:pt idx="2">
                  <c:v>30mins post dose</c:v>
                </c:pt>
                <c:pt idx="3">
                  <c:v>1hr post dose</c:v>
                </c:pt>
                <c:pt idx="4">
                  <c:v>2hrs post dose</c:v>
                </c:pt>
                <c:pt idx="5">
                  <c:v>4hrs post dose</c:v>
                </c:pt>
                <c:pt idx="6">
                  <c:v>6hrs post dose</c:v>
                </c:pt>
                <c:pt idx="7">
                  <c:v>8hrs post dose</c:v>
                </c:pt>
                <c:pt idx="8">
                  <c:v>10hrs post dose</c:v>
                </c:pt>
                <c:pt idx="9">
                  <c:v>12hrs post dose</c:v>
                </c:pt>
                <c:pt idx="10">
                  <c:v>14hrs post dose</c:v>
                </c:pt>
                <c:pt idx="11">
                  <c:v>18hrs post dose</c:v>
                </c:pt>
                <c:pt idx="12">
                  <c:v>24hrs post dose</c:v>
                </c:pt>
                <c:pt idx="13">
                  <c:v>36hrs post dose</c:v>
                </c:pt>
                <c:pt idx="14">
                  <c:v>48hrs post dose</c:v>
                </c:pt>
              </c:strCache>
            </c:strRef>
          </c:cat>
          <c:val>
            <c:numRef>
              <c:f>'skin pain'!$D$4:$R$4</c:f>
              <c:numCache>
                <c:formatCode>General</c:formatCode>
                <c:ptCount val="15"/>
                <c:pt idx="0">
                  <c:v>36.729999999999997</c:v>
                </c:pt>
                <c:pt idx="1">
                  <c:v>39.799999999999997</c:v>
                </c:pt>
                <c:pt idx="2">
                  <c:v>40.82</c:v>
                </c:pt>
                <c:pt idx="3">
                  <c:v>40.82</c:v>
                </c:pt>
                <c:pt idx="4">
                  <c:v>40.82</c:v>
                </c:pt>
                <c:pt idx="5">
                  <c:v>37.76</c:v>
                </c:pt>
                <c:pt idx="11">
                  <c:v>30.61</c:v>
                </c:pt>
                <c:pt idx="12">
                  <c:v>36.729999999999997</c:v>
                </c:pt>
                <c:pt idx="13">
                  <c:v>24.49</c:v>
                </c:pt>
                <c:pt idx="14">
                  <c:v>28.57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'skin pain'!$B$5</c:f>
              <c:strCache>
                <c:ptCount val="1"/>
                <c:pt idx="0">
                  <c:v>ICAT-009</c:v>
                </c:pt>
              </c:strCache>
            </c:strRef>
          </c:tx>
          <c:marker>
            <c:symbol val="none"/>
          </c:marker>
          <c:cat>
            <c:strRef>
              <c:f>'skin pain'!$D$3:$R$3</c:f>
              <c:strCache>
                <c:ptCount val="15"/>
                <c:pt idx="0">
                  <c:v>Pre-dose</c:v>
                </c:pt>
                <c:pt idx="1">
                  <c:v>15mins post dose</c:v>
                </c:pt>
                <c:pt idx="2">
                  <c:v>30mins post dose</c:v>
                </c:pt>
                <c:pt idx="3">
                  <c:v>1hr post dose</c:v>
                </c:pt>
                <c:pt idx="4">
                  <c:v>2hrs post dose</c:v>
                </c:pt>
                <c:pt idx="5">
                  <c:v>4hrs post dose</c:v>
                </c:pt>
                <c:pt idx="6">
                  <c:v>6hrs post dose</c:v>
                </c:pt>
                <c:pt idx="7">
                  <c:v>8hrs post dose</c:v>
                </c:pt>
                <c:pt idx="8">
                  <c:v>10hrs post dose</c:v>
                </c:pt>
                <c:pt idx="9">
                  <c:v>12hrs post dose</c:v>
                </c:pt>
                <c:pt idx="10">
                  <c:v>14hrs post dose</c:v>
                </c:pt>
                <c:pt idx="11">
                  <c:v>18hrs post dose</c:v>
                </c:pt>
                <c:pt idx="12">
                  <c:v>24hrs post dose</c:v>
                </c:pt>
                <c:pt idx="13">
                  <c:v>36hrs post dose</c:v>
                </c:pt>
                <c:pt idx="14">
                  <c:v>48hrs post dose</c:v>
                </c:pt>
              </c:strCache>
            </c:strRef>
          </c:cat>
          <c:val>
            <c:numRef>
              <c:f>'skin pain'!$D$5:$R$5</c:f>
              <c:numCache>
                <c:formatCode>General</c:formatCode>
                <c:ptCount val="15"/>
                <c:pt idx="0">
                  <c:v>47.96</c:v>
                </c:pt>
                <c:pt idx="1">
                  <c:v>52.04</c:v>
                </c:pt>
                <c:pt idx="2">
                  <c:v>45.92</c:v>
                </c:pt>
                <c:pt idx="3">
                  <c:v>11.23</c:v>
                </c:pt>
                <c:pt idx="4">
                  <c:v>8.25</c:v>
                </c:pt>
                <c:pt idx="5">
                  <c:v>17.350000000000001</c:v>
                </c:pt>
                <c:pt idx="6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1.02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'skin pain'!$B$6</c:f>
              <c:strCache>
                <c:ptCount val="1"/>
                <c:pt idx="0">
                  <c:v>ICAT-001</c:v>
                </c:pt>
              </c:strCache>
            </c:strRef>
          </c:tx>
          <c:marker>
            <c:symbol val="none"/>
          </c:marker>
          <c:cat>
            <c:strRef>
              <c:f>'skin pain'!$D$3:$R$3</c:f>
              <c:strCache>
                <c:ptCount val="15"/>
                <c:pt idx="0">
                  <c:v>Pre-dose</c:v>
                </c:pt>
                <c:pt idx="1">
                  <c:v>15mins post dose</c:v>
                </c:pt>
                <c:pt idx="2">
                  <c:v>30mins post dose</c:v>
                </c:pt>
                <c:pt idx="3">
                  <c:v>1hr post dose</c:v>
                </c:pt>
                <c:pt idx="4">
                  <c:v>2hrs post dose</c:v>
                </c:pt>
                <c:pt idx="5">
                  <c:v>4hrs post dose</c:v>
                </c:pt>
                <c:pt idx="6">
                  <c:v>6hrs post dose</c:v>
                </c:pt>
                <c:pt idx="7">
                  <c:v>8hrs post dose</c:v>
                </c:pt>
                <c:pt idx="8">
                  <c:v>10hrs post dose</c:v>
                </c:pt>
                <c:pt idx="9">
                  <c:v>12hrs post dose</c:v>
                </c:pt>
                <c:pt idx="10">
                  <c:v>14hrs post dose</c:v>
                </c:pt>
                <c:pt idx="11">
                  <c:v>18hrs post dose</c:v>
                </c:pt>
                <c:pt idx="12">
                  <c:v>24hrs post dose</c:v>
                </c:pt>
                <c:pt idx="13">
                  <c:v>36hrs post dose</c:v>
                </c:pt>
                <c:pt idx="14">
                  <c:v>48hrs post dose</c:v>
                </c:pt>
              </c:strCache>
            </c:strRef>
          </c:cat>
          <c:val>
            <c:numRef>
              <c:f>'skin pain'!$D$6:$R$6</c:f>
              <c:numCache>
                <c:formatCode>General</c:formatCode>
                <c:ptCount val="15"/>
                <c:pt idx="0">
                  <c:v>74.19</c:v>
                </c:pt>
                <c:pt idx="2">
                  <c:v>22.83</c:v>
                </c:pt>
                <c:pt idx="3">
                  <c:v>16.13</c:v>
                </c:pt>
                <c:pt idx="4">
                  <c:v>2.15</c:v>
                </c:pt>
                <c:pt idx="5">
                  <c:v>0</c:v>
                </c:pt>
                <c:pt idx="6">
                  <c:v>1.07</c:v>
                </c:pt>
                <c:pt idx="7">
                  <c:v>0</c:v>
                </c:pt>
                <c:pt idx="8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'skin pain'!$B$7</c:f>
              <c:strCache>
                <c:ptCount val="1"/>
                <c:pt idx="0">
                  <c:v>ICAT-005</c:v>
                </c:pt>
              </c:strCache>
            </c:strRef>
          </c:tx>
          <c:marker>
            <c:symbol val="none"/>
          </c:marker>
          <c:cat>
            <c:strRef>
              <c:f>'skin pain'!$D$3:$R$3</c:f>
              <c:strCache>
                <c:ptCount val="15"/>
                <c:pt idx="0">
                  <c:v>Pre-dose</c:v>
                </c:pt>
                <c:pt idx="1">
                  <c:v>15mins post dose</c:v>
                </c:pt>
                <c:pt idx="2">
                  <c:v>30mins post dose</c:v>
                </c:pt>
                <c:pt idx="3">
                  <c:v>1hr post dose</c:v>
                </c:pt>
                <c:pt idx="4">
                  <c:v>2hrs post dose</c:v>
                </c:pt>
                <c:pt idx="5">
                  <c:v>4hrs post dose</c:v>
                </c:pt>
                <c:pt idx="6">
                  <c:v>6hrs post dose</c:v>
                </c:pt>
                <c:pt idx="7">
                  <c:v>8hrs post dose</c:v>
                </c:pt>
                <c:pt idx="8">
                  <c:v>10hrs post dose</c:v>
                </c:pt>
                <c:pt idx="9">
                  <c:v>12hrs post dose</c:v>
                </c:pt>
                <c:pt idx="10">
                  <c:v>14hrs post dose</c:v>
                </c:pt>
                <c:pt idx="11">
                  <c:v>18hrs post dose</c:v>
                </c:pt>
                <c:pt idx="12">
                  <c:v>24hrs post dose</c:v>
                </c:pt>
                <c:pt idx="13">
                  <c:v>36hrs post dose</c:v>
                </c:pt>
                <c:pt idx="14">
                  <c:v>48hrs post dose</c:v>
                </c:pt>
              </c:strCache>
            </c:strRef>
          </c:cat>
          <c:val>
            <c:numRef>
              <c:f>'skin pain'!$D$7:$R$7</c:f>
              <c:numCache>
                <c:formatCode>General</c:formatCode>
                <c:ptCount val="15"/>
                <c:pt idx="0">
                  <c:v>5.0999999999999996</c:v>
                </c:pt>
                <c:pt idx="1">
                  <c:v>4.12</c:v>
                </c:pt>
                <c:pt idx="2">
                  <c:v>22.68</c:v>
                </c:pt>
                <c:pt idx="3">
                  <c:v>8.25</c:v>
                </c:pt>
                <c:pt idx="4">
                  <c:v>1.03</c:v>
                </c:pt>
                <c:pt idx="5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'skin pain'!$B$8</c:f>
              <c:strCache>
                <c:ptCount val="1"/>
                <c:pt idx="0">
                  <c:v>ICAT-007</c:v>
                </c:pt>
              </c:strCache>
            </c:strRef>
          </c:tx>
          <c:marker>
            <c:symbol val="none"/>
          </c:marker>
          <c:cat>
            <c:strRef>
              <c:f>'skin pain'!$D$3:$R$3</c:f>
              <c:strCache>
                <c:ptCount val="15"/>
                <c:pt idx="0">
                  <c:v>Pre-dose</c:v>
                </c:pt>
                <c:pt idx="1">
                  <c:v>15mins post dose</c:v>
                </c:pt>
                <c:pt idx="2">
                  <c:v>30mins post dose</c:v>
                </c:pt>
                <c:pt idx="3">
                  <c:v>1hr post dose</c:v>
                </c:pt>
                <c:pt idx="4">
                  <c:v>2hrs post dose</c:v>
                </c:pt>
                <c:pt idx="5">
                  <c:v>4hrs post dose</c:v>
                </c:pt>
                <c:pt idx="6">
                  <c:v>6hrs post dose</c:v>
                </c:pt>
                <c:pt idx="7">
                  <c:v>8hrs post dose</c:v>
                </c:pt>
                <c:pt idx="8">
                  <c:v>10hrs post dose</c:v>
                </c:pt>
                <c:pt idx="9">
                  <c:v>12hrs post dose</c:v>
                </c:pt>
                <c:pt idx="10">
                  <c:v>14hrs post dose</c:v>
                </c:pt>
                <c:pt idx="11">
                  <c:v>18hrs post dose</c:v>
                </c:pt>
                <c:pt idx="12">
                  <c:v>24hrs post dose</c:v>
                </c:pt>
                <c:pt idx="13">
                  <c:v>36hrs post dose</c:v>
                </c:pt>
                <c:pt idx="14">
                  <c:v>48hrs post dose</c:v>
                </c:pt>
              </c:strCache>
            </c:strRef>
          </c:cat>
          <c:val>
            <c:numRef>
              <c:f>'skin pain'!$D$8:$R$8</c:f>
              <c:numCache>
                <c:formatCode>General</c:formatCode>
                <c:ptCount val="15"/>
                <c:pt idx="0">
                  <c:v>3.09</c:v>
                </c:pt>
                <c:pt idx="1">
                  <c:v>3.06</c:v>
                </c:pt>
                <c:pt idx="2">
                  <c:v>3.06</c:v>
                </c:pt>
                <c:pt idx="3">
                  <c:v>2.04</c:v>
                </c:pt>
                <c:pt idx="4">
                  <c:v>1.02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'skin pain'!$B$9</c:f>
              <c:strCache>
                <c:ptCount val="1"/>
                <c:pt idx="0">
                  <c:v>ICAT-003</c:v>
                </c:pt>
              </c:strCache>
            </c:strRef>
          </c:tx>
          <c:marker>
            <c:symbol val="none"/>
          </c:marker>
          <c:cat>
            <c:strRef>
              <c:f>'skin pain'!$D$3:$R$3</c:f>
              <c:strCache>
                <c:ptCount val="15"/>
                <c:pt idx="0">
                  <c:v>Pre-dose</c:v>
                </c:pt>
                <c:pt idx="1">
                  <c:v>15mins post dose</c:v>
                </c:pt>
                <c:pt idx="2">
                  <c:v>30mins post dose</c:v>
                </c:pt>
                <c:pt idx="3">
                  <c:v>1hr post dose</c:v>
                </c:pt>
                <c:pt idx="4">
                  <c:v>2hrs post dose</c:v>
                </c:pt>
                <c:pt idx="5">
                  <c:v>4hrs post dose</c:v>
                </c:pt>
                <c:pt idx="6">
                  <c:v>6hrs post dose</c:v>
                </c:pt>
                <c:pt idx="7">
                  <c:v>8hrs post dose</c:v>
                </c:pt>
                <c:pt idx="8">
                  <c:v>10hrs post dose</c:v>
                </c:pt>
                <c:pt idx="9">
                  <c:v>12hrs post dose</c:v>
                </c:pt>
                <c:pt idx="10">
                  <c:v>14hrs post dose</c:v>
                </c:pt>
                <c:pt idx="11">
                  <c:v>18hrs post dose</c:v>
                </c:pt>
                <c:pt idx="12">
                  <c:v>24hrs post dose</c:v>
                </c:pt>
                <c:pt idx="13">
                  <c:v>36hrs post dose</c:v>
                </c:pt>
                <c:pt idx="14">
                  <c:v>48hrs post dose</c:v>
                </c:pt>
              </c:strCache>
            </c:strRef>
          </c:cat>
          <c:val>
            <c:numRef>
              <c:f>'skin pain'!$D$9:$R$9</c:f>
              <c:numCache>
                <c:formatCode>General</c:formatCode>
                <c:ptCount val="15"/>
                <c:pt idx="0">
                  <c:v>38.78</c:v>
                </c:pt>
                <c:pt idx="1">
                  <c:v>47.48</c:v>
                </c:pt>
                <c:pt idx="2">
                  <c:v>49.49</c:v>
                </c:pt>
                <c:pt idx="3">
                  <c:v>43.43</c:v>
                </c:pt>
                <c:pt idx="4">
                  <c:v>16.16</c:v>
                </c:pt>
                <c:pt idx="5">
                  <c:v>14.14</c:v>
                </c:pt>
                <c:pt idx="6">
                  <c:v>1.01</c:v>
                </c:pt>
                <c:pt idx="7">
                  <c:v>0</c:v>
                </c:pt>
                <c:pt idx="8">
                  <c:v>11.11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'skin pain'!$B$10</c:f>
              <c:strCache>
                <c:ptCount val="1"/>
                <c:pt idx="0">
                  <c:v>ICAT-006</c:v>
                </c:pt>
              </c:strCache>
            </c:strRef>
          </c:tx>
          <c:marker>
            <c:symbol val="none"/>
          </c:marker>
          <c:cat>
            <c:strRef>
              <c:f>'skin pain'!$D$3:$R$3</c:f>
              <c:strCache>
                <c:ptCount val="15"/>
                <c:pt idx="0">
                  <c:v>Pre-dose</c:v>
                </c:pt>
                <c:pt idx="1">
                  <c:v>15mins post dose</c:v>
                </c:pt>
                <c:pt idx="2">
                  <c:v>30mins post dose</c:v>
                </c:pt>
                <c:pt idx="3">
                  <c:v>1hr post dose</c:v>
                </c:pt>
                <c:pt idx="4">
                  <c:v>2hrs post dose</c:v>
                </c:pt>
                <c:pt idx="5">
                  <c:v>4hrs post dose</c:v>
                </c:pt>
                <c:pt idx="6">
                  <c:v>6hrs post dose</c:v>
                </c:pt>
                <c:pt idx="7">
                  <c:v>8hrs post dose</c:v>
                </c:pt>
                <c:pt idx="8">
                  <c:v>10hrs post dose</c:v>
                </c:pt>
                <c:pt idx="9">
                  <c:v>12hrs post dose</c:v>
                </c:pt>
                <c:pt idx="10">
                  <c:v>14hrs post dose</c:v>
                </c:pt>
                <c:pt idx="11">
                  <c:v>18hrs post dose</c:v>
                </c:pt>
                <c:pt idx="12">
                  <c:v>24hrs post dose</c:v>
                </c:pt>
                <c:pt idx="13">
                  <c:v>36hrs post dose</c:v>
                </c:pt>
                <c:pt idx="14">
                  <c:v>48hrs post dose</c:v>
                </c:pt>
              </c:strCache>
            </c:strRef>
          </c:cat>
          <c:val>
            <c:numRef>
              <c:f>'skin pain'!$D$10:$R$10</c:f>
              <c:numCache>
                <c:formatCode>General</c:formatCode>
                <c:ptCount val="15"/>
                <c:pt idx="0">
                  <c:v>74.44</c:v>
                </c:pt>
                <c:pt idx="1">
                  <c:v>78.569999999999993</c:v>
                </c:pt>
                <c:pt idx="2">
                  <c:v>90.82</c:v>
                </c:pt>
                <c:pt idx="3">
                  <c:v>90.82</c:v>
                </c:pt>
                <c:pt idx="4">
                  <c:v>81.63</c:v>
                </c:pt>
                <c:pt idx="5">
                  <c:v>75.510000000000005</c:v>
                </c:pt>
                <c:pt idx="6">
                  <c:v>77.55</c:v>
                </c:pt>
                <c:pt idx="11">
                  <c:v>10.199999999999999</c:v>
                </c:pt>
                <c:pt idx="12">
                  <c:v>5.0999999999999996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'skin pain'!$B$38</c:f>
              <c:strCache>
                <c:ptCount val="1"/>
                <c:pt idx="0">
                  <c:v>Mean</c:v>
                </c:pt>
              </c:strCache>
            </c:strRef>
          </c:tx>
          <c:marker>
            <c:symbol val="none"/>
          </c:marker>
          <c:cat>
            <c:strRef>
              <c:f>'skin pain'!$D$3:$R$3</c:f>
              <c:strCache>
                <c:ptCount val="15"/>
                <c:pt idx="0">
                  <c:v>Pre-dose</c:v>
                </c:pt>
                <c:pt idx="1">
                  <c:v>15mins post dose</c:v>
                </c:pt>
                <c:pt idx="2">
                  <c:v>30mins post dose</c:v>
                </c:pt>
                <c:pt idx="3">
                  <c:v>1hr post dose</c:v>
                </c:pt>
                <c:pt idx="4">
                  <c:v>2hrs post dose</c:v>
                </c:pt>
                <c:pt idx="5">
                  <c:v>4hrs post dose</c:v>
                </c:pt>
                <c:pt idx="6">
                  <c:v>6hrs post dose</c:v>
                </c:pt>
                <c:pt idx="7">
                  <c:v>8hrs post dose</c:v>
                </c:pt>
                <c:pt idx="8">
                  <c:v>10hrs post dose</c:v>
                </c:pt>
                <c:pt idx="9">
                  <c:v>12hrs post dose</c:v>
                </c:pt>
                <c:pt idx="10">
                  <c:v>14hrs post dose</c:v>
                </c:pt>
                <c:pt idx="11">
                  <c:v>18hrs post dose</c:v>
                </c:pt>
                <c:pt idx="12">
                  <c:v>24hrs post dose</c:v>
                </c:pt>
                <c:pt idx="13">
                  <c:v>36hrs post dose</c:v>
                </c:pt>
                <c:pt idx="14">
                  <c:v>48hrs post dose</c:v>
                </c:pt>
              </c:strCache>
            </c:strRef>
          </c:cat>
          <c:val>
            <c:numRef>
              <c:f>'skin pain'!$C$37:$Q$37</c:f>
              <c:numCache>
                <c:formatCode>General</c:formatCode>
                <c:ptCount val="15"/>
                <c:pt idx="0">
                  <c:v>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217024"/>
        <c:axId val="169235200"/>
      </c:lineChart>
      <c:catAx>
        <c:axId val="169217024"/>
        <c:scaling>
          <c:orientation val="minMax"/>
        </c:scaling>
        <c:delete val="0"/>
        <c:axPos val="b"/>
        <c:majorTickMark val="out"/>
        <c:minorTickMark val="none"/>
        <c:tickLblPos val="nextTo"/>
        <c:crossAx val="169235200"/>
        <c:crosses val="autoZero"/>
        <c:auto val="1"/>
        <c:lblAlgn val="ctr"/>
        <c:lblOffset val="100"/>
        <c:noMultiLvlLbl val="0"/>
      </c:catAx>
      <c:valAx>
        <c:axId val="1692352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921702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'abdominal pain'!$B$4</c:f>
              <c:strCache>
                <c:ptCount val="1"/>
                <c:pt idx="0">
                  <c:v>ICAT-004</c:v>
                </c:pt>
              </c:strCache>
            </c:strRef>
          </c:tx>
          <c:marker>
            <c:symbol val="none"/>
          </c:marker>
          <c:cat>
            <c:strRef>
              <c:f>'abdominal pain'!$D$3:$R$3</c:f>
              <c:strCache>
                <c:ptCount val="15"/>
                <c:pt idx="0">
                  <c:v>Pre-dose</c:v>
                </c:pt>
                <c:pt idx="1">
                  <c:v>15mins post dose</c:v>
                </c:pt>
                <c:pt idx="2">
                  <c:v>30mins post dose</c:v>
                </c:pt>
                <c:pt idx="3">
                  <c:v>1hr post dose</c:v>
                </c:pt>
                <c:pt idx="4">
                  <c:v>2hrs post dose</c:v>
                </c:pt>
                <c:pt idx="5">
                  <c:v>4hrs post dose</c:v>
                </c:pt>
                <c:pt idx="6">
                  <c:v>6hrs post dose</c:v>
                </c:pt>
                <c:pt idx="7">
                  <c:v>8hrs post dose</c:v>
                </c:pt>
                <c:pt idx="8">
                  <c:v>10hrs post dose</c:v>
                </c:pt>
                <c:pt idx="9">
                  <c:v>12hrs post dose</c:v>
                </c:pt>
                <c:pt idx="10">
                  <c:v>14hrs post dose</c:v>
                </c:pt>
                <c:pt idx="11">
                  <c:v>18hrs post dose</c:v>
                </c:pt>
                <c:pt idx="12">
                  <c:v>24hrs post dose</c:v>
                </c:pt>
                <c:pt idx="13">
                  <c:v>36hrs post dose</c:v>
                </c:pt>
                <c:pt idx="14">
                  <c:v>48hrs post dose</c:v>
                </c:pt>
              </c:strCache>
            </c:strRef>
          </c:cat>
          <c:val>
            <c:numRef>
              <c:f>'abdominal pain'!$D$4:$R$4</c:f>
              <c:numCache>
                <c:formatCode>General</c:formatCode>
                <c:ptCount val="15"/>
              </c:numCache>
            </c:numRef>
          </c:val>
          <c:smooth val="0"/>
        </c:ser>
        <c:ser>
          <c:idx val="1"/>
          <c:order val="1"/>
          <c:tx>
            <c:strRef>
              <c:f>'abdominal pain'!$B$5</c:f>
              <c:strCache>
                <c:ptCount val="1"/>
                <c:pt idx="0">
                  <c:v>ICAT-009</c:v>
                </c:pt>
              </c:strCache>
            </c:strRef>
          </c:tx>
          <c:marker>
            <c:symbol val="none"/>
          </c:marker>
          <c:cat>
            <c:strRef>
              <c:f>'abdominal pain'!$D$3:$R$3</c:f>
              <c:strCache>
                <c:ptCount val="15"/>
                <c:pt idx="0">
                  <c:v>Pre-dose</c:v>
                </c:pt>
                <c:pt idx="1">
                  <c:v>15mins post dose</c:v>
                </c:pt>
                <c:pt idx="2">
                  <c:v>30mins post dose</c:v>
                </c:pt>
                <c:pt idx="3">
                  <c:v>1hr post dose</c:v>
                </c:pt>
                <c:pt idx="4">
                  <c:v>2hrs post dose</c:v>
                </c:pt>
                <c:pt idx="5">
                  <c:v>4hrs post dose</c:v>
                </c:pt>
                <c:pt idx="6">
                  <c:v>6hrs post dose</c:v>
                </c:pt>
                <c:pt idx="7">
                  <c:v>8hrs post dose</c:v>
                </c:pt>
                <c:pt idx="8">
                  <c:v>10hrs post dose</c:v>
                </c:pt>
                <c:pt idx="9">
                  <c:v>12hrs post dose</c:v>
                </c:pt>
                <c:pt idx="10">
                  <c:v>14hrs post dose</c:v>
                </c:pt>
                <c:pt idx="11">
                  <c:v>18hrs post dose</c:v>
                </c:pt>
                <c:pt idx="12">
                  <c:v>24hrs post dose</c:v>
                </c:pt>
                <c:pt idx="13">
                  <c:v>36hrs post dose</c:v>
                </c:pt>
                <c:pt idx="14">
                  <c:v>48hrs post dose</c:v>
                </c:pt>
              </c:strCache>
            </c:strRef>
          </c:cat>
          <c:val>
            <c:numRef>
              <c:f>'abdominal pain'!$D$5:$R$5</c:f>
              <c:numCache>
                <c:formatCode>General</c:formatCode>
                <c:ptCount val="15"/>
                <c:pt idx="0">
                  <c:v>1.02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'abdominal pain'!$B$6</c:f>
              <c:strCache>
                <c:ptCount val="1"/>
                <c:pt idx="0">
                  <c:v>ICAT-001</c:v>
                </c:pt>
              </c:strCache>
            </c:strRef>
          </c:tx>
          <c:marker>
            <c:symbol val="none"/>
          </c:marker>
          <c:cat>
            <c:strRef>
              <c:f>'abdominal pain'!$D$3:$R$3</c:f>
              <c:strCache>
                <c:ptCount val="15"/>
                <c:pt idx="0">
                  <c:v>Pre-dose</c:v>
                </c:pt>
                <c:pt idx="1">
                  <c:v>15mins post dose</c:v>
                </c:pt>
                <c:pt idx="2">
                  <c:v>30mins post dose</c:v>
                </c:pt>
                <c:pt idx="3">
                  <c:v>1hr post dose</c:v>
                </c:pt>
                <c:pt idx="4">
                  <c:v>2hrs post dose</c:v>
                </c:pt>
                <c:pt idx="5">
                  <c:v>4hrs post dose</c:v>
                </c:pt>
                <c:pt idx="6">
                  <c:v>6hrs post dose</c:v>
                </c:pt>
                <c:pt idx="7">
                  <c:v>8hrs post dose</c:v>
                </c:pt>
                <c:pt idx="8">
                  <c:v>10hrs post dose</c:v>
                </c:pt>
                <c:pt idx="9">
                  <c:v>12hrs post dose</c:v>
                </c:pt>
                <c:pt idx="10">
                  <c:v>14hrs post dose</c:v>
                </c:pt>
                <c:pt idx="11">
                  <c:v>18hrs post dose</c:v>
                </c:pt>
                <c:pt idx="12">
                  <c:v>24hrs post dose</c:v>
                </c:pt>
                <c:pt idx="13">
                  <c:v>36hrs post dose</c:v>
                </c:pt>
                <c:pt idx="14">
                  <c:v>48hrs post dose</c:v>
                </c:pt>
              </c:strCache>
            </c:strRef>
          </c:cat>
          <c:val>
            <c:numRef>
              <c:f>'abdominal pain'!$D$6:$R$6</c:f>
              <c:numCache>
                <c:formatCode>General</c:formatCode>
                <c:ptCount val="15"/>
                <c:pt idx="0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1.07</c:v>
                </c:pt>
                <c:pt idx="7">
                  <c:v>2.15</c:v>
                </c:pt>
                <c:pt idx="8">
                  <c:v>1.07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'abdominal pain'!$B$7</c:f>
              <c:strCache>
                <c:ptCount val="1"/>
                <c:pt idx="0">
                  <c:v>ICAT-005</c:v>
                </c:pt>
              </c:strCache>
            </c:strRef>
          </c:tx>
          <c:marker>
            <c:symbol val="none"/>
          </c:marker>
          <c:cat>
            <c:strRef>
              <c:f>'abdominal pain'!$D$3:$R$3</c:f>
              <c:strCache>
                <c:ptCount val="15"/>
                <c:pt idx="0">
                  <c:v>Pre-dose</c:v>
                </c:pt>
                <c:pt idx="1">
                  <c:v>15mins post dose</c:v>
                </c:pt>
                <c:pt idx="2">
                  <c:v>30mins post dose</c:v>
                </c:pt>
                <c:pt idx="3">
                  <c:v>1hr post dose</c:v>
                </c:pt>
                <c:pt idx="4">
                  <c:v>2hrs post dose</c:v>
                </c:pt>
                <c:pt idx="5">
                  <c:v>4hrs post dose</c:v>
                </c:pt>
                <c:pt idx="6">
                  <c:v>6hrs post dose</c:v>
                </c:pt>
                <c:pt idx="7">
                  <c:v>8hrs post dose</c:v>
                </c:pt>
                <c:pt idx="8">
                  <c:v>10hrs post dose</c:v>
                </c:pt>
                <c:pt idx="9">
                  <c:v>12hrs post dose</c:v>
                </c:pt>
                <c:pt idx="10">
                  <c:v>14hrs post dose</c:v>
                </c:pt>
                <c:pt idx="11">
                  <c:v>18hrs post dose</c:v>
                </c:pt>
                <c:pt idx="12">
                  <c:v>24hrs post dose</c:v>
                </c:pt>
                <c:pt idx="13">
                  <c:v>36hrs post dose</c:v>
                </c:pt>
                <c:pt idx="14">
                  <c:v>48hrs post dose</c:v>
                </c:pt>
              </c:strCache>
            </c:strRef>
          </c:cat>
          <c:val>
            <c:numRef>
              <c:f>'abdominal pain'!$D$7:$R$7</c:f>
              <c:numCache>
                <c:formatCode>General</c:formatCode>
                <c:ptCount val="15"/>
                <c:pt idx="0">
                  <c:v>30.61</c:v>
                </c:pt>
                <c:pt idx="1">
                  <c:v>20.62</c:v>
                </c:pt>
                <c:pt idx="2">
                  <c:v>4.12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'abdominal pain'!$B$8</c:f>
              <c:strCache>
                <c:ptCount val="1"/>
                <c:pt idx="0">
                  <c:v>ICAT-007</c:v>
                </c:pt>
              </c:strCache>
            </c:strRef>
          </c:tx>
          <c:marker>
            <c:symbol val="none"/>
          </c:marker>
          <c:cat>
            <c:strRef>
              <c:f>'abdominal pain'!$D$3:$R$3</c:f>
              <c:strCache>
                <c:ptCount val="15"/>
                <c:pt idx="0">
                  <c:v>Pre-dose</c:v>
                </c:pt>
                <c:pt idx="1">
                  <c:v>15mins post dose</c:v>
                </c:pt>
                <c:pt idx="2">
                  <c:v>30mins post dose</c:v>
                </c:pt>
                <c:pt idx="3">
                  <c:v>1hr post dose</c:v>
                </c:pt>
                <c:pt idx="4">
                  <c:v>2hrs post dose</c:v>
                </c:pt>
                <c:pt idx="5">
                  <c:v>4hrs post dose</c:v>
                </c:pt>
                <c:pt idx="6">
                  <c:v>6hrs post dose</c:v>
                </c:pt>
                <c:pt idx="7">
                  <c:v>8hrs post dose</c:v>
                </c:pt>
                <c:pt idx="8">
                  <c:v>10hrs post dose</c:v>
                </c:pt>
                <c:pt idx="9">
                  <c:v>12hrs post dose</c:v>
                </c:pt>
                <c:pt idx="10">
                  <c:v>14hrs post dose</c:v>
                </c:pt>
                <c:pt idx="11">
                  <c:v>18hrs post dose</c:v>
                </c:pt>
                <c:pt idx="12">
                  <c:v>24hrs post dose</c:v>
                </c:pt>
                <c:pt idx="13">
                  <c:v>36hrs post dose</c:v>
                </c:pt>
                <c:pt idx="14">
                  <c:v>48hrs post dose</c:v>
                </c:pt>
              </c:strCache>
            </c:strRef>
          </c:cat>
          <c:val>
            <c:numRef>
              <c:f>'abdominal pain'!$D$8:$R$8</c:f>
              <c:numCache>
                <c:formatCode>General</c:formatCode>
                <c:ptCount val="15"/>
                <c:pt idx="0">
                  <c:v>0</c:v>
                </c:pt>
                <c:pt idx="1">
                  <c:v>10.199999999999999</c:v>
                </c:pt>
                <c:pt idx="2">
                  <c:v>8.16</c:v>
                </c:pt>
                <c:pt idx="3">
                  <c:v>3.06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'abdominal pain'!$B$9</c:f>
              <c:strCache>
                <c:ptCount val="1"/>
                <c:pt idx="0">
                  <c:v>ICAT-003</c:v>
                </c:pt>
              </c:strCache>
            </c:strRef>
          </c:tx>
          <c:marker>
            <c:symbol val="none"/>
          </c:marker>
          <c:cat>
            <c:strRef>
              <c:f>'abdominal pain'!$D$3:$R$3</c:f>
              <c:strCache>
                <c:ptCount val="15"/>
                <c:pt idx="0">
                  <c:v>Pre-dose</c:v>
                </c:pt>
                <c:pt idx="1">
                  <c:v>15mins post dose</c:v>
                </c:pt>
                <c:pt idx="2">
                  <c:v>30mins post dose</c:v>
                </c:pt>
                <c:pt idx="3">
                  <c:v>1hr post dose</c:v>
                </c:pt>
                <c:pt idx="4">
                  <c:v>2hrs post dose</c:v>
                </c:pt>
                <c:pt idx="5">
                  <c:v>4hrs post dose</c:v>
                </c:pt>
                <c:pt idx="6">
                  <c:v>6hrs post dose</c:v>
                </c:pt>
                <c:pt idx="7">
                  <c:v>8hrs post dose</c:v>
                </c:pt>
                <c:pt idx="8">
                  <c:v>10hrs post dose</c:v>
                </c:pt>
                <c:pt idx="9">
                  <c:v>12hrs post dose</c:v>
                </c:pt>
                <c:pt idx="10">
                  <c:v>14hrs post dose</c:v>
                </c:pt>
                <c:pt idx="11">
                  <c:v>18hrs post dose</c:v>
                </c:pt>
                <c:pt idx="12">
                  <c:v>24hrs post dose</c:v>
                </c:pt>
                <c:pt idx="13">
                  <c:v>36hrs post dose</c:v>
                </c:pt>
                <c:pt idx="14">
                  <c:v>48hrs post dose</c:v>
                </c:pt>
              </c:strCache>
            </c:strRef>
          </c:cat>
          <c:val>
            <c:numRef>
              <c:f>'abdominal pain'!$D$9:$R$9</c:f>
              <c:numCache>
                <c:formatCode>General</c:formatCode>
                <c:ptCount val="15"/>
                <c:pt idx="0">
                  <c:v>42.86</c:v>
                </c:pt>
                <c:pt idx="1">
                  <c:v>58.59</c:v>
                </c:pt>
                <c:pt idx="2">
                  <c:v>60.61</c:v>
                </c:pt>
                <c:pt idx="3">
                  <c:v>30.3</c:v>
                </c:pt>
                <c:pt idx="4">
                  <c:v>7.07</c:v>
                </c:pt>
                <c:pt idx="5">
                  <c:v>14.14</c:v>
                </c:pt>
                <c:pt idx="6">
                  <c:v>1.01</c:v>
                </c:pt>
                <c:pt idx="7">
                  <c:v>0</c:v>
                </c:pt>
                <c:pt idx="8">
                  <c:v>14.14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'abdominal pain'!$B$10</c:f>
              <c:strCache>
                <c:ptCount val="1"/>
                <c:pt idx="0">
                  <c:v>ICAT-006</c:v>
                </c:pt>
              </c:strCache>
            </c:strRef>
          </c:tx>
          <c:marker>
            <c:symbol val="none"/>
          </c:marker>
          <c:cat>
            <c:strRef>
              <c:f>'abdominal pain'!$D$3:$R$3</c:f>
              <c:strCache>
                <c:ptCount val="15"/>
                <c:pt idx="0">
                  <c:v>Pre-dose</c:v>
                </c:pt>
                <c:pt idx="1">
                  <c:v>15mins post dose</c:v>
                </c:pt>
                <c:pt idx="2">
                  <c:v>30mins post dose</c:v>
                </c:pt>
                <c:pt idx="3">
                  <c:v>1hr post dose</c:v>
                </c:pt>
                <c:pt idx="4">
                  <c:v>2hrs post dose</c:v>
                </c:pt>
                <c:pt idx="5">
                  <c:v>4hrs post dose</c:v>
                </c:pt>
                <c:pt idx="6">
                  <c:v>6hrs post dose</c:v>
                </c:pt>
                <c:pt idx="7">
                  <c:v>8hrs post dose</c:v>
                </c:pt>
                <c:pt idx="8">
                  <c:v>10hrs post dose</c:v>
                </c:pt>
                <c:pt idx="9">
                  <c:v>12hrs post dose</c:v>
                </c:pt>
                <c:pt idx="10">
                  <c:v>14hrs post dose</c:v>
                </c:pt>
                <c:pt idx="11">
                  <c:v>18hrs post dose</c:v>
                </c:pt>
                <c:pt idx="12">
                  <c:v>24hrs post dose</c:v>
                </c:pt>
                <c:pt idx="13">
                  <c:v>36hrs post dose</c:v>
                </c:pt>
                <c:pt idx="14">
                  <c:v>48hrs post dose</c:v>
                </c:pt>
              </c:strCache>
            </c:strRef>
          </c:cat>
          <c:val>
            <c:numRef>
              <c:f>'abdominal pain'!$D$10:$R$10</c:f>
              <c:numCache>
                <c:formatCode>General</c:formatCode>
                <c:ptCount val="15"/>
                <c:pt idx="0">
                  <c:v>79.59</c:v>
                </c:pt>
                <c:pt idx="1">
                  <c:v>78.569999999999993</c:v>
                </c:pt>
                <c:pt idx="2">
                  <c:v>76.53</c:v>
                </c:pt>
                <c:pt idx="3">
                  <c:v>68.37</c:v>
                </c:pt>
                <c:pt idx="4">
                  <c:v>76.540000000000006</c:v>
                </c:pt>
                <c:pt idx="5">
                  <c:v>87.75</c:v>
                </c:pt>
                <c:pt idx="6">
                  <c:v>86.73</c:v>
                </c:pt>
                <c:pt idx="11">
                  <c:v>4.08</c:v>
                </c:pt>
                <c:pt idx="12">
                  <c:v>4.08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'abdominal pain'!$B$42</c:f>
              <c:strCache>
                <c:ptCount val="1"/>
                <c:pt idx="0">
                  <c:v>Third quartile</c:v>
                </c:pt>
              </c:strCache>
            </c:strRef>
          </c:tx>
          <c:marker>
            <c:symbol val="none"/>
          </c:marker>
          <c:cat>
            <c:strRef>
              <c:f>'abdominal pain'!$D$3:$R$3</c:f>
              <c:strCache>
                <c:ptCount val="15"/>
                <c:pt idx="0">
                  <c:v>Pre-dose</c:v>
                </c:pt>
                <c:pt idx="1">
                  <c:v>15mins post dose</c:v>
                </c:pt>
                <c:pt idx="2">
                  <c:v>30mins post dose</c:v>
                </c:pt>
                <c:pt idx="3">
                  <c:v>1hr post dose</c:v>
                </c:pt>
                <c:pt idx="4">
                  <c:v>2hrs post dose</c:v>
                </c:pt>
                <c:pt idx="5">
                  <c:v>4hrs post dose</c:v>
                </c:pt>
                <c:pt idx="6">
                  <c:v>6hrs post dose</c:v>
                </c:pt>
                <c:pt idx="7">
                  <c:v>8hrs post dose</c:v>
                </c:pt>
                <c:pt idx="8">
                  <c:v>10hrs post dose</c:v>
                </c:pt>
                <c:pt idx="9">
                  <c:v>12hrs post dose</c:v>
                </c:pt>
                <c:pt idx="10">
                  <c:v>14hrs post dose</c:v>
                </c:pt>
                <c:pt idx="11">
                  <c:v>18hrs post dose</c:v>
                </c:pt>
                <c:pt idx="12">
                  <c:v>24hrs post dose</c:v>
                </c:pt>
                <c:pt idx="13">
                  <c:v>36hrs post dose</c:v>
                </c:pt>
                <c:pt idx="14">
                  <c:v>48hrs post dose</c:v>
                </c:pt>
              </c:strCache>
            </c:strRef>
          </c:cat>
          <c:val>
            <c:numRef>
              <c:f>'abdominal pain'!$C$41:$Q$41</c:f>
              <c:numCache>
                <c:formatCode>General</c:formatCode>
                <c:ptCount val="15"/>
                <c:pt idx="0">
                  <c:v>0.375</c:v>
                </c:pt>
                <c:pt idx="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277696"/>
        <c:axId val="169627648"/>
      </c:lineChart>
      <c:catAx>
        <c:axId val="169277696"/>
        <c:scaling>
          <c:orientation val="minMax"/>
        </c:scaling>
        <c:delete val="0"/>
        <c:axPos val="b"/>
        <c:majorTickMark val="out"/>
        <c:minorTickMark val="none"/>
        <c:tickLblPos val="nextTo"/>
        <c:crossAx val="169627648"/>
        <c:crosses val="autoZero"/>
        <c:auto val="1"/>
        <c:lblAlgn val="ctr"/>
        <c:lblOffset val="100"/>
        <c:noMultiLvlLbl val="0"/>
      </c:catAx>
      <c:valAx>
        <c:axId val="16962764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927769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66675</xdr:colOff>
      <xdr:row>1</xdr:row>
      <xdr:rowOff>109537</xdr:rowOff>
    </xdr:from>
    <xdr:to>
      <xdr:col>29</xdr:col>
      <xdr:colOff>390525</xdr:colOff>
      <xdr:row>43</xdr:row>
      <xdr:rowOff>142875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19050</xdr:colOff>
      <xdr:row>0</xdr:row>
      <xdr:rowOff>185737</xdr:rowOff>
    </xdr:from>
    <xdr:to>
      <xdr:col>25</xdr:col>
      <xdr:colOff>323850</xdr:colOff>
      <xdr:row>14</xdr:row>
      <xdr:rowOff>71437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457200</xdr:colOff>
      <xdr:row>2</xdr:row>
      <xdr:rowOff>23812</xdr:rowOff>
    </xdr:from>
    <xdr:to>
      <xdr:col>25</xdr:col>
      <xdr:colOff>104775</xdr:colOff>
      <xdr:row>16</xdr:row>
      <xdr:rowOff>100012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0"/>
  <sheetViews>
    <sheetView tabSelected="1" topLeftCell="A37" workbookViewId="0">
      <selection activeCell="A68" sqref="A68"/>
    </sheetView>
  </sheetViews>
  <sheetFormatPr defaultRowHeight="15" x14ac:dyDescent="0.25"/>
  <cols>
    <col min="1" max="1" width="39.140625" bestFit="1" customWidth="1"/>
    <col min="2" max="2" width="20.140625" bestFit="1" customWidth="1"/>
    <col min="3" max="3" width="11.42578125" customWidth="1"/>
    <col min="4" max="18" width="17.7109375" bestFit="1" customWidth="1"/>
  </cols>
  <sheetData>
    <row r="1" spans="1:18" x14ac:dyDescent="0.25">
      <c r="C1" s="6"/>
      <c r="D1" t="s">
        <v>21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x14ac:dyDescent="0.25">
      <c r="B2" s="6"/>
      <c r="C2" t="s">
        <v>38</v>
      </c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</row>
    <row r="3" spans="1:18" x14ac:dyDescent="0.25">
      <c r="B3" t="s">
        <v>19</v>
      </c>
      <c r="D3" t="s">
        <v>23</v>
      </c>
      <c r="E3" t="s">
        <v>24</v>
      </c>
      <c r="F3" t="s">
        <v>25</v>
      </c>
      <c r="G3" t="s">
        <v>18</v>
      </c>
      <c r="H3" t="s">
        <v>7</v>
      </c>
      <c r="I3" t="s">
        <v>8</v>
      </c>
      <c r="J3" t="s">
        <v>15</v>
      </c>
      <c r="K3" t="s">
        <v>9</v>
      </c>
      <c r="L3" t="s">
        <v>10</v>
      </c>
      <c r="M3" t="s">
        <v>11</v>
      </c>
      <c r="N3" t="s">
        <v>16</v>
      </c>
      <c r="O3" t="s">
        <v>12</v>
      </c>
      <c r="P3" t="s">
        <v>17</v>
      </c>
      <c r="Q3" t="s">
        <v>13</v>
      </c>
      <c r="R3" t="s">
        <v>14</v>
      </c>
    </row>
    <row r="4" spans="1:18" x14ac:dyDescent="0.25">
      <c r="A4" s="6" t="s">
        <v>22</v>
      </c>
      <c r="B4" t="s">
        <v>0</v>
      </c>
      <c r="D4">
        <v>55.1</v>
      </c>
      <c r="E4">
        <v>58.16</v>
      </c>
      <c r="F4">
        <v>60.2</v>
      </c>
      <c r="G4">
        <v>59.18</v>
      </c>
      <c r="H4">
        <v>47.95</v>
      </c>
      <c r="I4">
        <v>44.9</v>
      </c>
      <c r="O4">
        <v>38.78</v>
      </c>
      <c r="P4">
        <v>40.82</v>
      </c>
      <c r="Q4">
        <v>41.84</v>
      </c>
      <c r="R4">
        <v>32.65</v>
      </c>
    </row>
    <row r="5" spans="1:18" x14ac:dyDescent="0.25">
      <c r="B5" t="s">
        <v>1</v>
      </c>
      <c r="C5">
        <v>1</v>
      </c>
      <c r="D5">
        <v>64.290000000000006</v>
      </c>
      <c r="E5">
        <v>42.86</v>
      </c>
      <c r="F5">
        <v>35.71</v>
      </c>
      <c r="G5">
        <v>20.41</v>
      </c>
      <c r="H5">
        <v>11.34</v>
      </c>
      <c r="I5">
        <v>4.08</v>
      </c>
      <c r="J5">
        <v>2.04</v>
      </c>
      <c r="N5">
        <v>1.02</v>
      </c>
      <c r="O5">
        <v>1.02</v>
      </c>
      <c r="P5">
        <v>1.02</v>
      </c>
      <c r="Q5">
        <v>0</v>
      </c>
      <c r="R5">
        <v>0</v>
      </c>
    </row>
    <row r="6" spans="1:18" x14ac:dyDescent="0.25">
      <c r="B6" t="s">
        <v>2</v>
      </c>
      <c r="C6">
        <v>18</v>
      </c>
      <c r="D6">
        <v>93.55</v>
      </c>
      <c r="F6">
        <v>67.39</v>
      </c>
      <c r="G6">
        <v>59.14</v>
      </c>
      <c r="H6">
        <v>60.21</v>
      </c>
      <c r="I6">
        <v>45.16</v>
      </c>
      <c r="J6">
        <v>37.630000000000003</v>
      </c>
      <c r="K6">
        <v>29.03</v>
      </c>
      <c r="L6">
        <v>24.73</v>
      </c>
      <c r="O6">
        <v>20.43</v>
      </c>
      <c r="P6">
        <v>12.15</v>
      </c>
      <c r="Q6">
        <v>0</v>
      </c>
      <c r="R6">
        <v>0</v>
      </c>
    </row>
    <row r="7" spans="1:18" x14ac:dyDescent="0.25">
      <c r="B7" t="s">
        <v>3</v>
      </c>
      <c r="C7">
        <v>2</v>
      </c>
      <c r="D7">
        <v>56.12</v>
      </c>
      <c r="E7">
        <v>59.79</v>
      </c>
      <c r="F7">
        <v>42.27</v>
      </c>
      <c r="G7">
        <v>29.9</v>
      </c>
      <c r="H7">
        <v>10.31</v>
      </c>
      <c r="I7">
        <v>5.15</v>
      </c>
      <c r="O7">
        <v>1.03</v>
      </c>
      <c r="P7">
        <v>0</v>
      </c>
      <c r="Q7">
        <v>0</v>
      </c>
      <c r="R7">
        <v>0</v>
      </c>
    </row>
    <row r="8" spans="1:18" x14ac:dyDescent="0.25">
      <c r="B8" t="s">
        <v>4</v>
      </c>
      <c r="C8">
        <v>2</v>
      </c>
      <c r="D8">
        <v>24.74</v>
      </c>
      <c r="E8">
        <v>24.49</v>
      </c>
      <c r="F8">
        <v>25.51</v>
      </c>
      <c r="G8">
        <v>24.49</v>
      </c>
      <c r="H8">
        <v>9.18</v>
      </c>
      <c r="I8">
        <v>6.12</v>
      </c>
      <c r="J8">
        <v>3.06</v>
      </c>
      <c r="K8">
        <v>3.06</v>
      </c>
      <c r="L8">
        <v>1.02</v>
      </c>
      <c r="M8">
        <v>1.02</v>
      </c>
      <c r="N8">
        <v>0</v>
      </c>
      <c r="O8">
        <v>1.02</v>
      </c>
      <c r="P8">
        <v>0</v>
      </c>
      <c r="Q8">
        <v>0</v>
      </c>
      <c r="R8">
        <v>0</v>
      </c>
    </row>
    <row r="9" spans="1:18" x14ac:dyDescent="0.25">
      <c r="B9" t="s">
        <v>5</v>
      </c>
      <c r="C9">
        <v>2</v>
      </c>
      <c r="D9">
        <v>59.18</v>
      </c>
      <c r="E9">
        <v>60.61</v>
      </c>
      <c r="F9">
        <v>58.59</v>
      </c>
      <c r="G9">
        <v>41.41</v>
      </c>
      <c r="H9">
        <v>16.16</v>
      </c>
      <c r="I9">
        <v>16.16</v>
      </c>
      <c r="J9">
        <v>5.05</v>
      </c>
      <c r="K9">
        <v>4.04</v>
      </c>
      <c r="L9">
        <v>13.13</v>
      </c>
      <c r="O9">
        <v>0</v>
      </c>
      <c r="P9">
        <v>0</v>
      </c>
      <c r="Q9">
        <v>0</v>
      </c>
      <c r="R9">
        <v>0</v>
      </c>
    </row>
    <row r="10" spans="1:18" x14ac:dyDescent="0.25">
      <c r="B10" t="s">
        <v>6</v>
      </c>
      <c r="C10">
        <v>24</v>
      </c>
      <c r="D10">
        <v>95.02</v>
      </c>
      <c r="E10">
        <v>97.96</v>
      </c>
      <c r="F10">
        <v>94.9</v>
      </c>
      <c r="G10">
        <v>90.82</v>
      </c>
      <c r="H10">
        <v>94.9</v>
      </c>
      <c r="I10">
        <v>89.8</v>
      </c>
      <c r="J10">
        <v>75.510000000000005</v>
      </c>
      <c r="O10">
        <v>24.44</v>
      </c>
      <c r="P10">
        <v>3.06</v>
      </c>
      <c r="Q10">
        <v>0</v>
      </c>
      <c r="R10">
        <v>0</v>
      </c>
    </row>
    <row r="11" spans="1:18" x14ac:dyDescent="0.25">
      <c r="A11" t="s">
        <v>29</v>
      </c>
      <c r="B11" t="s">
        <v>0</v>
      </c>
      <c r="D11">
        <v>73.47</v>
      </c>
      <c r="E11">
        <v>68.37</v>
      </c>
      <c r="F11">
        <v>78.569999999999993</v>
      </c>
      <c r="G11">
        <v>77.55</v>
      </c>
      <c r="H11">
        <v>77.55</v>
      </c>
      <c r="I11">
        <v>77.55</v>
      </c>
      <c r="J11">
        <v>77.55</v>
      </c>
      <c r="K11">
        <v>74.44</v>
      </c>
      <c r="L11">
        <v>78.569999999999993</v>
      </c>
      <c r="M11">
        <v>79.59</v>
      </c>
      <c r="P11">
        <v>79.59</v>
      </c>
      <c r="Q11">
        <v>81.63</v>
      </c>
      <c r="R11">
        <v>81.63</v>
      </c>
    </row>
    <row r="12" spans="1:18" x14ac:dyDescent="0.25">
      <c r="B12" t="s">
        <v>1</v>
      </c>
      <c r="C12">
        <v>8</v>
      </c>
      <c r="D12">
        <v>76.53</v>
      </c>
      <c r="E12">
        <v>78.569999999999993</v>
      </c>
      <c r="F12">
        <v>63.37</v>
      </c>
      <c r="G12">
        <v>69.39</v>
      </c>
      <c r="H12">
        <v>48.98</v>
      </c>
      <c r="I12">
        <v>27.55</v>
      </c>
      <c r="K12">
        <v>14.29</v>
      </c>
      <c r="L12">
        <v>8.16</v>
      </c>
      <c r="M12">
        <v>3.06</v>
      </c>
      <c r="N12">
        <v>0</v>
      </c>
      <c r="P12">
        <v>0</v>
      </c>
      <c r="Q12">
        <v>0</v>
      </c>
      <c r="R12">
        <v>0</v>
      </c>
    </row>
    <row r="13" spans="1:18" x14ac:dyDescent="0.25">
      <c r="B13" t="s">
        <v>2</v>
      </c>
      <c r="C13">
        <v>14</v>
      </c>
      <c r="D13">
        <v>100</v>
      </c>
      <c r="E13">
        <v>100</v>
      </c>
      <c r="F13">
        <v>98.97</v>
      </c>
      <c r="L13">
        <v>68.37</v>
      </c>
      <c r="M13">
        <v>22.58</v>
      </c>
      <c r="N13">
        <v>0</v>
      </c>
      <c r="O13">
        <v>0</v>
      </c>
      <c r="P13">
        <v>0</v>
      </c>
      <c r="Q13">
        <v>0</v>
      </c>
      <c r="R13">
        <v>0</v>
      </c>
    </row>
    <row r="14" spans="1:18" x14ac:dyDescent="0.25">
      <c r="B14" t="s">
        <v>5</v>
      </c>
      <c r="C14">
        <v>8</v>
      </c>
      <c r="D14">
        <v>70.41</v>
      </c>
      <c r="E14">
        <v>65.31</v>
      </c>
      <c r="F14">
        <v>59.18</v>
      </c>
      <c r="G14">
        <v>38.78</v>
      </c>
      <c r="K14">
        <v>9.18</v>
      </c>
      <c r="L14">
        <v>9.09</v>
      </c>
      <c r="M14">
        <v>5.05</v>
      </c>
      <c r="N14">
        <v>4.04</v>
      </c>
      <c r="O14">
        <v>5.05</v>
      </c>
      <c r="P14">
        <v>0</v>
      </c>
      <c r="Q14">
        <v>0</v>
      </c>
      <c r="R14">
        <v>0</v>
      </c>
    </row>
    <row r="15" spans="1:18" x14ac:dyDescent="0.25">
      <c r="B15" t="s">
        <v>6</v>
      </c>
      <c r="C15">
        <v>24</v>
      </c>
      <c r="D15">
        <v>88.77</v>
      </c>
      <c r="E15">
        <v>90.82</v>
      </c>
      <c r="F15">
        <v>94.9</v>
      </c>
      <c r="G15">
        <v>96.94</v>
      </c>
      <c r="H15">
        <v>92.26</v>
      </c>
      <c r="I15">
        <v>91.84</v>
      </c>
      <c r="J15">
        <v>89.8</v>
      </c>
      <c r="K15">
        <v>86.73</v>
      </c>
      <c r="L15">
        <v>78.569999999999993</v>
      </c>
      <c r="M15">
        <v>77.55</v>
      </c>
      <c r="N15">
        <v>57.73</v>
      </c>
      <c r="P15">
        <v>0</v>
      </c>
      <c r="Q15">
        <v>0</v>
      </c>
      <c r="R15">
        <v>0</v>
      </c>
    </row>
    <row r="16" spans="1:18" x14ac:dyDescent="0.25">
      <c r="A16" t="s">
        <v>31</v>
      </c>
      <c r="B16" t="s">
        <v>1</v>
      </c>
      <c r="C16">
        <v>4</v>
      </c>
      <c r="D16">
        <v>73.47</v>
      </c>
      <c r="E16">
        <v>90.82</v>
      </c>
      <c r="F16">
        <v>63.26</v>
      </c>
      <c r="G16">
        <v>65.31</v>
      </c>
      <c r="H16">
        <v>51.02</v>
      </c>
      <c r="I16">
        <v>19.39</v>
      </c>
      <c r="J16">
        <v>7.14</v>
      </c>
      <c r="M16">
        <v>2.04</v>
      </c>
      <c r="O16">
        <v>2.04</v>
      </c>
      <c r="P16">
        <v>0</v>
      </c>
      <c r="R16">
        <v>0</v>
      </c>
    </row>
    <row r="17" spans="2:18" x14ac:dyDescent="0.25">
      <c r="B17" t="s">
        <v>2</v>
      </c>
      <c r="C17">
        <v>6</v>
      </c>
      <c r="D17">
        <v>88.78</v>
      </c>
      <c r="E17">
        <v>79.59</v>
      </c>
      <c r="F17">
        <v>71.430000000000007</v>
      </c>
      <c r="G17">
        <v>46.94</v>
      </c>
      <c r="H17">
        <v>30.06</v>
      </c>
      <c r="I17">
        <v>20.41</v>
      </c>
      <c r="J17">
        <v>4.08</v>
      </c>
      <c r="K17">
        <v>2.04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</row>
    <row r="18" spans="2:18" x14ac:dyDescent="0.25">
      <c r="B18" t="s">
        <v>5</v>
      </c>
      <c r="C18">
        <v>8</v>
      </c>
      <c r="D18">
        <v>67.349999999999994</v>
      </c>
      <c r="E18">
        <v>78.569999999999993</v>
      </c>
      <c r="F18">
        <v>73.47</v>
      </c>
      <c r="G18">
        <v>62.24</v>
      </c>
      <c r="H18">
        <v>27.55</v>
      </c>
      <c r="K18">
        <v>6.12</v>
      </c>
      <c r="L18">
        <v>3.06</v>
      </c>
      <c r="M18">
        <v>6.12</v>
      </c>
      <c r="N18">
        <v>4.08</v>
      </c>
      <c r="O18">
        <v>10.199999999999999</v>
      </c>
      <c r="P18">
        <v>28.57</v>
      </c>
      <c r="Q18">
        <v>0</v>
      </c>
      <c r="R18">
        <v>34.69</v>
      </c>
    </row>
    <row r="20" spans="2:18" x14ac:dyDescent="0.25">
      <c r="C20" s="9" t="s">
        <v>32</v>
      </c>
    </row>
    <row r="21" spans="2:18" x14ac:dyDescent="0.25">
      <c r="B21" t="str">
        <f>B4</f>
        <v>ICAT-004</v>
      </c>
      <c r="C21">
        <v>18</v>
      </c>
      <c r="D21">
        <f t="shared" ref="D21:Q21" si="0">IF(E4&lt;&gt;"",IF(($D4-E4)/$D4&gt;0.2,1,0),"")</f>
        <v>0</v>
      </c>
      <c r="E21">
        <f t="shared" si="0"/>
        <v>0</v>
      </c>
      <c r="F21">
        <f t="shared" si="0"/>
        <v>0</v>
      </c>
      <c r="G21">
        <f t="shared" si="0"/>
        <v>0</v>
      </c>
      <c r="H21">
        <f t="shared" si="0"/>
        <v>0</v>
      </c>
      <c r="I21" t="str">
        <f t="shared" si="0"/>
        <v/>
      </c>
      <c r="J21" t="str">
        <f t="shared" si="0"/>
        <v/>
      </c>
      <c r="K21" t="str">
        <f t="shared" si="0"/>
        <v/>
      </c>
      <c r="L21" t="str">
        <f t="shared" si="0"/>
        <v/>
      </c>
      <c r="M21" t="str">
        <f t="shared" si="0"/>
        <v/>
      </c>
      <c r="N21">
        <f t="shared" si="0"/>
        <v>1</v>
      </c>
      <c r="O21">
        <f t="shared" si="0"/>
        <v>1</v>
      </c>
      <c r="P21">
        <f t="shared" si="0"/>
        <v>1</v>
      </c>
      <c r="Q21">
        <f t="shared" si="0"/>
        <v>1</v>
      </c>
    </row>
    <row r="22" spans="2:18" x14ac:dyDescent="0.25">
      <c r="B22" t="str">
        <f t="shared" ref="B22:B35" si="1">B5</f>
        <v>ICAT-009</v>
      </c>
      <c r="C22">
        <v>0.25</v>
      </c>
      <c r="D22">
        <f t="shared" ref="D22:Q22" si="2">IF(E5&lt;&gt;"",IF(($D5-E5)/$D5&gt;0.2,1,0),"")</f>
        <v>1</v>
      </c>
      <c r="E22">
        <f t="shared" si="2"/>
        <v>1</v>
      </c>
      <c r="F22">
        <f t="shared" si="2"/>
        <v>1</v>
      </c>
      <c r="G22">
        <f t="shared" si="2"/>
        <v>1</v>
      </c>
      <c r="H22">
        <f t="shared" si="2"/>
        <v>1</v>
      </c>
      <c r="I22">
        <f t="shared" si="2"/>
        <v>1</v>
      </c>
      <c r="J22" t="str">
        <f t="shared" si="2"/>
        <v/>
      </c>
      <c r="K22" t="str">
        <f t="shared" si="2"/>
        <v/>
      </c>
      <c r="L22" t="str">
        <f t="shared" si="2"/>
        <v/>
      </c>
      <c r="M22">
        <f t="shared" si="2"/>
        <v>1</v>
      </c>
      <c r="N22">
        <f t="shared" si="2"/>
        <v>1</v>
      </c>
      <c r="O22">
        <f t="shared" si="2"/>
        <v>1</v>
      </c>
      <c r="P22">
        <f t="shared" si="2"/>
        <v>1</v>
      </c>
      <c r="Q22">
        <f t="shared" si="2"/>
        <v>1</v>
      </c>
    </row>
    <row r="23" spans="2:18" x14ac:dyDescent="0.25">
      <c r="B23" t="str">
        <f t="shared" si="1"/>
        <v>ICAT-001</v>
      </c>
      <c r="C23">
        <v>0.5</v>
      </c>
      <c r="D23" t="str">
        <f t="shared" ref="D23:Q23" si="3">IF(E6&lt;&gt;"",IF(($D6-E6)/$D6&gt;0.2,1,0),"")</f>
        <v/>
      </c>
      <c r="E23">
        <f t="shared" si="3"/>
        <v>1</v>
      </c>
      <c r="F23">
        <f t="shared" si="3"/>
        <v>1</v>
      </c>
      <c r="G23">
        <f t="shared" si="3"/>
        <v>1</v>
      </c>
      <c r="H23">
        <f t="shared" si="3"/>
        <v>1</v>
      </c>
      <c r="I23">
        <f t="shared" si="3"/>
        <v>1</v>
      </c>
      <c r="J23">
        <f t="shared" si="3"/>
        <v>1</v>
      </c>
      <c r="K23">
        <f t="shared" si="3"/>
        <v>1</v>
      </c>
      <c r="L23" t="str">
        <f t="shared" si="3"/>
        <v/>
      </c>
      <c r="M23" t="str">
        <f t="shared" si="3"/>
        <v/>
      </c>
      <c r="N23">
        <f t="shared" si="3"/>
        <v>1</v>
      </c>
      <c r="O23">
        <f t="shared" si="3"/>
        <v>1</v>
      </c>
      <c r="P23">
        <f t="shared" si="3"/>
        <v>1</v>
      </c>
      <c r="Q23">
        <f t="shared" si="3"/>
        <v>1</v>
      </c>
    </row>
    <row r="24" spans="2:18" x14ac:dyDescent="0.25">
      <c r="B24" t="str">
        <f t="shared" si="1"/>
        <v>ICAT-005</v>
      </c>
      <c r="C24">
        <v>0.5</v>
      </c>
      <c r="D24">
        <f t="shared" ref="D24:Q24" si="4">IF(E7&lt;&gt;"",IF(($D7-E7)/$D7&gt;0.2,1,0),"")</f>
        <v>0</v>
      </c>
      <c r="E24">
        <f t="shared" si="4"/>
        <v>1</v>
      </c>
      <c r="F24">
        <f t="shared" si="4"/>
        <v>1</v>
      </c>
      <c r="G24">
        <f t="shared" si="4"/>
        <v>1</v>
      </c>
      <c r="H24">
        <f t="shared" si="4"/>
        <v>1</v>
      </c>
      <c r="I24" t="str">
        <f t="shared" si="4"/>
        <v/>
      </c>
      <c r="J24" t="str">
        <f t="shared" si="4"/>
        <v/>
      </c>
      <c r="K24" t="str">
        <f t="shared" si="4"/>
        <v/>
      </c>
      <c r="L24" t="str">
        <f t="shared" si="4"/>
        <v/>
      </c>
      <c r="M24" t="str">
        <f t="shared" si="4"/>
        <v/>
      </c>
      <c r="N24">
        <f t="shared" si="4"/>
        <v>1</v>
      </c>
      <c r="O24">
        <f t="shared" si="4"/>
        <v>1</v>
      </c>
      <c r="P24">
        <f t="shared" si="4"/>
        <v>1</v>
      </c>
      <c r="Q24">
        <f t="shared" si="4"/>
        <v>1</v>
      </c>
    </row>
    <row r="25" spans="2:18" x14ac:dyDescent="0.25">
      <c r="B25" t="str">
        <f t="shared" si="1"/>
        <v>ICAT-007</v>
      </c>
      <c r="C25">
        <v>2</v>
      </c>
      <c r="D25">
        <f t="shared" ref="D25:Q25" si="5">IF(E8&lt;&gt;"",IF(($D8-E8)/$D8&gt;0.2,1,0),"")</f>
        <v>0</v>
      </c>
      <c r="E25">
        <f t="shared" si="5"/>
        <v>0</v>
      </c>
      <c r="F25">
        <f t="shared" si="5"/>
        <v>0</v>
      </c>
      <c r="G25">
        <f t="shared" si="5"/>
        <v>1</v>
      </c>
      <c r="H25">
        <f t="shared" si="5"/>
        <v>1</v>
      </c>
      <c r="I25">
        <f t="shared" si="5"/>
        <v>1</v>
      </c>
      <c r="J25">
        <f t="shared" si="5"/>
        <v>1</v>
      </c>
      <c r="K25">
        <f t="shared" si="5"/>
        <v>1</v>
      </c>
      <c r="L25">
        <f t="shared" si="5"/>
        <v>1</v>
      </c>
      <c r="M25">
        <f t="shared" si="5"/>
        <v>1</v>
      </c>
      <c r="N25">
        <f t="shared" si="5"/>
        <v>1</v>
      </c>
      <c r="O25">
        <f t="shared" si="5"/>
        <v>1</v>
      </c>
      <c r="P25">
        <f t="shared" si="5"/>
        <v>1</v>
      </c>
      <c r="Q25">
        <f t="shared" si="5"/>
        <v>1</v>
      </c>
    </row>
    <row r="26" spans="2:18" x14ac:dyDescent="0.25">
      <c r="B26" t="str">
        <f t="shared" si="1"/>
        <v>ICAT-003</v>
      </c>
      <c r="C26">
        <v>1</v>
      </c>
      <c r="D26">
        <f t="shared" ref="D26:Q26" si="6">IF(E9&lt;&gt;"",IF(($D9-E9)/$D9&gt;0.2,1,0),"")</f>
        <v>0</v>
      </c>
      <c r="E26">
        <f t="shared" si="6"/>
        <v>0</v>
      </c>
      <c r="F26">
        <f t="shared" si="6"/>
        <v>1</v>
      </c>
      <c r="G26">
        <f t="shared" si="6"/>
        <v>1</v>
      </c>
      <c r="H26">
        <f t="shared" si="6"/>
        <v>1</v>
      </c>
      <c r="I26">
        <f t="shared" si="6"/>
        <v>1</v>
      </c>
      <c r="J26">
        <f t="shared" si="6"/>
        <v>1</v>
      </c>
      <c r="K26">
        <f t="shared" si="6"/>
        <v>1</v>
      </c>
      <c r="L26" t="str">
        <f t="shared" si="6"/>
        <v/>
      </c>
      <c r="M26" t="str">
        <f t="shared" si="6"/>
        <v/>
      </c>
      <c r="N26">
        <f t="shared" si="6"/>
        <v>1</v>
      </c>
      <c r="O26">
        <f t="shared" si="6"/>
        <v>1</v>
      </c>
      <c r="P26">
        <f t="shared" si="6"/>
        <v>1</v>
      </c>
      <c r="Q26">
        <f t="shared" si="6"/>
        <v>1</v>
      </c>
    </row>
    <row r="27" spans="2:18" x14ac:dyDescent="0.25">
      <c r="B27" t="str">
        <f t="shared" si="1"/>
        <v>ICAT-006</v>
      </c>
      <c r="C27">
        <v>6</v>
      </c>
      <c r="D27">
        <f t="shared" ref="D27:Q27" si="7">IF(E10&lt;&gt;"",IF(($D10-E10)/$D10&gt;0.2,1,0),"")</f>
        <v>0</v>
      </c>
      <c r="E27">
        <f t="shared" si="7"/>
        <v>0</v>
      </c>
      <c r="F27">
        <f t="shared" si="7"/>
        <v>0</v>
      </c>
      <c r="G27">
        <f t="shared" si="7"/>
        <v>0</v>
      </c>
      <c r="H27">
        <f t="shared" si="7"/>
        <v>0</v>
      </c>
      <c r="I27">
        <f t="shared" si="7"/>
        <v>1</v>
      </c>
      <c r="J27" t="str">
        <f t="shared" si="7"/>
        <v/>
      </c>
      <c r="K27" t="str">
        <f t="shared" si="7"/>
        <v/>
      </c>
      <c r="L27" t="str">
        <f t="shared" si="7"/>
        <v/>
      </c>
      <c r="M27" t="str">
        <f t="shared" si="7"/>
        <v/>
      </c>
      <c r="N27">
        <f t="shared" si="7"/>
        <v>1</v>
      </c>
      <c r="O27">
        <f t="shared" si="7"/>
        <v>1</v>
      </c>
      <c r="P27">
        <f t="shared" si="7"/>
        <v>1</v>
      </c>
      <c r="Q27">
        <f t="shared" si="7"/>
        <v>1</v>
      </c>
    </row>
    <row r="28" spans="2:18" x14ac:dyDescent="0.25">
      <c r="B28" t="str">
        <f t="shared" si="1"/>
        <v>ICAT-004</v>
      </c>
      <c r="D28">
        <f t="shared" ref="D28:Q28" si="8">IF(E11&lt;&gt;"",IF(($D11-E11)/$D11&gt;0.2,1,0),"")</f>
        <v>0</v>
      </c>
      <c r="E28">
        <f t="shared" si="8"/>
        <v>0</v>
      </c>
      <c r="F28">
        <f t="shared" si="8"/>
        <v>0</v>
      </c>
      <c r="G28">
        <f t="shared" si="8"/>
        <v>0</v>
      </c>
      <c r="H28">
        <f t="shared" si="8"/>
        <v>0</v>
      </c>
      <c r="I28">
        <f t="shared" si="8"/>
        <v>0</v>
      </c>
      <c r="J28">
        <f t="shared" si="8"/>
        <v>0</v>
      </c>
      <c r="K28">
        <f t="shared" si="8"/>
        <v>0</v>
      </c>
      <c r="L28">
        <f t="shared" si="8"/>
        <v>0</v>
      </c>
      <c r="M28" t="str">
        <f t="shared" si="8"/>
        <v/>
      </c>
      <c r="N28" t="str">
        <f t="shared" si="8"/>
        <v/>
      </c>
      <c r="O28">
        <f t="shared" si="8"/>
        <v>0</v>
      </c>
      <c r="P28">
        <f t="shared" si="8"/>
        <v>0</v>
      </c>
      <c r="Q28">
        <f t="shared" si="8"/>
        <v>0</v>
      </c>
    </row>
    <row r="29" spans="2:18" x14ac:dyDescent="0.25">
      <c r="B29" t="str">
        <f t="shared" si="1"/>
        <v>ICAT-009</v>
      </c>
      <c r="C29">
        <v>2</v>
      </c>
      <c r="D29">
        <f t="shared" ref="D29:Q29" si="9">IF(E12&lt;&gt;"",IF(($D12-E12)/$D12&gt;0.2,1,0),"")</f>
        <v>0</v>
      </c>
      <c r="E29">
        <f t="shared" si="9"/>
        <v>0</v>
      </c>
      <c r="F29">
        <f t="shared" si="9"/>
        <v>0</v>
      </c>
      <c r="G29">
        <f t="shared" si="9"/>
        <v>1</v>
      </c>
      <c r="H29">
        <f t="shared" si="9"/>
        <v>1</v>
      </c>
      <c r="I29" t="str">
        <f t="shared" si="9"/>
        <v/>
      </c>
      <c r="J29">
        <f t="shared" si="9"/>
        <v>1</v>
      </c>
      <c r="K29">
        <f t="shared" si="9"/>
        <v>1</v>
      </c>
      <c r="L29">
        <f t="shared" si="9"/>
        <v>1</v>
      </c>
      <c r="M29">
        <f t="shared" si="9"/>
        <v>1</v>
      </c>
      <c r="N29" t="str">
        <f t="shared" si="9"/>
        <v/>
      </c>
      <c r="O29">
        <f t="shared" si="9"/>
        <v>1</v>
      </c>
      <c r="P29">
        <f t="shared" si="9"/>
        <v>1</v>
      </c>
      <c r="Q29">
        <f t="shared" si="9"/>
        <v>1</v>
      </c>
    </row>
    <row r="30" spans="2:18" x14ac:dyDescent="0.25">
      <c r="B30" t="str">
        <f t="shared" si="1"/>
        <v>ICAT-001</v>
      </c>
      <c r="C30">
        <v>10</v>
      </c>
      <c r="D30">
        <f t="shared" ref="D30:Q30" si="10">IF(E13&lt;&gt;"",IF(($D13-E13)/$D13&gt;0.2,1,0),"")</f>
        <v>0</v>
      </c>
      <c r="E30">
        <f t="shared" si="10"/>
        <v>0</v>
      </c>
      <c r="F30" t="str">
        <f t="shared" si="10"/>
        <v/>
      </c>
      <c r="G30" t="str">
        <f t="shared" si="10"/>
        <v/>
      </c>
      <c r="H30" t="str">
        <f t="shared" si="10"/>
        <v/>
      </c>
      <c r="I30" t="str">
        <f t="shared" si="10"/>
        <v/>
      </c>
      <c r="J30" t="str">
        <f t="shared" si="10"/>
        <v/>
      </c>
      <c r="K30">
        <f t="shared" si="10"/>
        <v>1</v>
      </c>
      <c r="L30">
        <f t="shared" si="10"/>
        <v>1</v>
      </c>
      <c r="M30">
        <f t="shared" si="10"/>
        <v>1</v>
      </c>
      <c r="N30">
        <f t="shared" si="10"/>
        <v>1</v>
      </c>
      <c r="O30">
        <f t="shared" si="10"/>
        <v>1</v>
      </c>
      <c r="P30">
        <f t="shared" si="10"/>
        <v>1</v>
      </c>
      <c r="Q30">
        <f t="shared" si="10"/>
        <v>1</v>
      </c>
    </row>
    <row r="31" spans="2:18" x14ac:dyDescent="0.25">
      <c r="B31" t="str">
        <f t="shared" si="1"/>
        <v>ICAT-003</v>
      </c>
      <c r="C31">
        <v>1</v>
      </c>
      <c r="D31">
        <f t="shared" ref="D31:Q31" si="11">IF(E14&lt;&gt;"",IF(($D14-E14)/$D14&gt;0.2,1,0),"")</f>
        <v>0</v>
      </c>
      <c r="E31">
        <f t="shared" si="11"/>
        <v>0</v>
      </c>
      <c r="F31">
        <f t="shared" si="11"/>
        <v>1</v>
      </c>
      <c r="G31" t="str">
        <f t="shared" si="11"/>
        <v/>
      </c>
      <c r="H31" t="str">
        <f t="shared" si="11"/>
        <v/>
      </c>
      <c r="I31" t="str">
        <f t="shared" si="11"/>
        <v/>
      </c>
      <c r="J31">
        <f t="shared" si="11"/>
        <v>1</v>
      </c>
      <c r="K31">
        <f t="shared" si="11"/>
        <v>1</v>
      </c>
      <c r="L31">
        <f t="shared" si="11"/>
        <v>1</v>
      </c>
      <c r="M31">
        <f t="shared" si="11"/>
        <v>1</v>
      </c>
      <c r="N31">
        <f t="shared" si="11"/>
        <v>1</v>
      </c>
      <c r="O31">
        <f t="shared" si="11"/>
        <v>1</v>
      </c>
      <c r="P31">
        <f t="shared" si="11"/>
        <v>1</v>
      </c>
      <c r="Q31">
        <f t="shared" si="11"/>
        <v>1</v>
      </c>
    </row>
    <row r="32" spans="2:18" x14ac:dyDescent="0.25">
      <c r="B32" t="str">
        <f t="shared" si="1"/>
        <v>ICAT-006</v>
      </c>
      <c r="C32">
        <v>14</v>
      </c>
      <c r="D32">
        <f t="shared" ref="D32:Q32" si="12">IF(E15&lt;&gt;"",IF(($D15-E15)/$D15&gt;0.2,1,0),"")</f>
        <v>0</v>
      </c>
      <c r="E32">
        <f t="shared" si="12"/>
        <v>0</v>
      </c>
      <c r="F32">
        <f t="shared" si="12"/>
        <v>0</v>
      </c>
      <c r="G32">
        <f t="shared" si="12"/>
        <v>0</v>
      </c>
      <c r="H32">
        <f t="shared" si="12"/>
        <v>0</v>
      </c>
      <c r="I32">
        <f t="shared" si="12"/>
        <v>0</v>
      </c>
      <c r="J32">
        <f t="shared" si="12"/>
        <v>0</v>
      </c>
      <c r="K32">
        <f t="shared" si="12"/>
        <v>0</v>
      </c>
      <c r="L32">
        <f t="shared" si="12"/>
        <v>0</v>
      </c>
      <c r="M32">
        <f t="shared" si="12"/>
        <v>1</v>
      </c>
      <c r="N32" t="str">
        <f t="shared" si="12"/>
        <v/>
      </c>
      <c r="O32">
        <f t="shared" si="12"/>
        <v>1</v>
      </c>
      <c r="P32">
        <f t="shared" si="12"/>
        <v>1</v>
      </c>
      <c r="Q32">
        <f t="shared" si="12"/>
        <v>1</v>
      </c>
    </row>
    <row r="33" spans="1:17" x14ac:dyDescent="0.25">
      <c r="B33" t="str">
        <f t="shared" si="1"/>
        <v>ICAT-009</v>
      </c>
      <c r="C33">
        <v>2</v>
      </c>
      <c r="D33">
        <f t="shared" ref="D33:Q33" si="13">IF(E16&lt;&gt;"",IF(($D16-E16)/$D16&gt;0.2,1,0),"")</f>
        <v>0</v>
      </c>
      <c r="E33">
        <f t="shared" si="13"/>
        <v>0</v>
      </c>
      <c r="F33">
        <f t="shared" si="13"/>
        <v>0</v>
      </c>
      <c r="G33">
        <f t="shared" si="13"/>
        <v>1</v>
      </c>
      <c r="H33">
        <f t="shared" si="13"/>
        <v>1</v>
      </c>
      <c r="I33">
        <f t="shared" si="13"/>
        <v>1</v>
      </c>
      <c r="J33" t="str">
        <f t="shared" si="13"/>
        <v/>
      </c>
      <c r="K33" t="str">
        <f t="shared" si="13"/>
        <v/>
      </c>
      <c r="L33">
        <f t="shared" si="13"/>
        <v>1</v>
      </c>
      <c r="M33" t="str">
        <f t="shared" si="13"/>
        <v/>
      </c>
      <c r="N33">
        <f t="shared" si="13"/>
        <v>1</v>
      </c>
      <c r="O33">
        <f t="shared" si="13"/>
        <v>1</v>
      </c>
      <c r="P33" t="str">
        <f t="shared" si="13"/>
        <v/>
      </c>
      <c r="Q33">
        <f t="shared" si="13"/>
        <v>1</v>
      </c>
    </row>
    <row r="34" spans="1:17" x14ac:dyDescent="0.25">
      <c r="B34" t="str">
        <f t="shared" si="1"/>
        <v>ICAT-001</v>
      </c>
      <c r="C34">
        <v>1</v>
      </c>
      <c r="D34">
        <f t="shared" ref="D34:Q34" si="14">IF(E17&lt;&gt;"",IF(($D17-E17)/$D17&gt;0.2,1,0),"")</f>
        <v>0</v>
      </c>
      <c r="E34">
        <f t="shared" si="14"/>
        <v>0</v>
      </c>
      <c r="F34">
        <f t="shared" si="14"/>
        <v>1</v>
      </c>
      <c r="G34">
        <f t="shared" si="14"/>
        <v>1</v>
      </c>
      <c r="H34">
        <f t="shared" si="14"/>
        <v>1</v>
      </c>
      <c r="I34">
        <f t="shared" si="14"/>
        <v>1</v>
      </c>
      <c r="J34">
        <f t="shared" si="14"/>
        <v>1</v>
      </c>
      <c r="K34">
        <f t="shared" si="14"/>
        <v>1</v>
      </c>
      <c r="L34">
        <f t="shared" si="14"/>
        <v>1</v>
      </c>
      <c r="M34">
        <f t="shared" si="14"/>
        <v>1</v>
      </c>
      <c r="N34">
        <f t="shared" si="14"/>
        <v>1</v>
      </c>
      <c r="O34">
        <f t="shared" si="14"/>
        <v>1</v>
      </c>
      <c r="P34">
        <f t="shared" si="14"/>
        <v>1</v>
      </c>
      <c r="Q34">
        <f t="shared" si="14"/>
        <v>1</v>
      </c>
    </row>
    <row r="35" spans="1:17" x14ac:dyDescent="0.25">
      <c r="B35" t="str">
        <f t="shared" si="1"/>
        <v>ICAT-003</v>
      </c>
      <c r="C35">
        <v>2</v>
      </c>
      <c r="D35">
        <f t="shared" ref="D35:Q35" si="15">IF(E18&lt;&gt;"",IF(($D18-E18)/$D18&gt;0.2,1,0),"")</f>
        <v>0</v>
      </c>
      <c r="E35">
        <f t="shared" si="15"/>
        <v>0</v>
      </c>
      <c r="F35">
        <f t="shared" si="15"/>
        <v>0</v>
      </c>
      <c r="G35">
        <f t="shared" si="15"/>
        <v>1</v>
      </c>
      <c r="H35" t="str">
        <f t="shared" si="15"/>
        <v/>
      </c>
      <c r="I35" t="str">
        <f t="shared" si="15"/>
        <v/>
      </c>
      <c r="J35">
        <f t="shared" si="15"/>
        <v>1</v>
      </c>
      <c r="K35">
        <f t="shared" si="15"/>
        <v>1</v>
      </c>
      <c r="L35">
        <f t="shared" si="15"/>
        <v>1</v>
      </c>
      <c r="M35">
        <f t="shared" si="15"/>
        <v>1</v>
      </c>
      <c r="N35">
        <f t="shared" si="15"/>
        <v>1</v>
      </c>
      <c r="O35">
        <f t="shared" si="15"/>
        <v>1</v>
      </c>
      <c r="P35">
        <f t="shared" si="15"/>
        <v>1</v>
      </c>
      <c r="Q35">
        <f t="shared" si="15"/>
        <v>1</v>
      </c>
    </row>
    <row r="36" spans="1:17" ht="15.75" thickBot="1" x14ac:dyDescent="0.3"/>
    <row r="37" spans="1:17" x14ac:dyDescent="0.25">
      <c r="A37" s="12" t="s">
        <v>45</v>
      </c>
      <c r="B37" s="13" t="s">
        <v>44</v>
      </c>
      <c r="C37" s="13">
        <f>COUNT(C21:C35)</f>
        <v>14</v>
      </c>
      <c r="D37" s="14"/>
    </row>
    <row r="38" spans="1:17" x14ac:dyDescent="0.25">
      <c r="A38" s="15"/>
      <c r="B38" s="6" t="s">
        <v>26</v>
      </c>
      <c r="C38" s="16">
        <f>AVERAGE(C21:C35)</f>
        <v>4.3035714285714288</v>
      </c>
      <c r="D38" s="17" t="s">
        <v>42</v>
      </c>
    </row>
    <row r="39" spans="1:17" x14ac:dyDescent="0.25">
      <c r="A39" s="15"/>
      <c r="B39" s="6" t="s">
        <v>33</v>
      </c>
      <c r="C39" s="16">
        <f>MEDIAN(C21:C35)</f>
        <v>2</v>
      </c>
      <c r="D39" s="17" t="s">
        <v>42</v>
      </c>
    </row>
    <row r="40" spans="1:17" x14ac:dyDescent="0.25">
      <c r="A40" s="15"/>
      <c r="B40" s="6" t="s">
        <v>34</v>
      </c>
      <c r="C40" s="16">
        <f>STDEV(C21:C35)</f>
        <v>5.6587054882011492</v>
      </c>
      <c r="D40" s="17" t="s">
        <v>42</v>
      </c>
    </row>
    <row r="41" spans="1:17" x14ac:dyDescent="0.25">
      <c r="A41" s="15"/>
      <c r="B41" s="6" t="s">
        <v>35</v>
      </c>
      <c r="C41" s="6">
        <f>QUARTILE(C21:C35,1)</f>
        <v>1</v>
      </c>
      <c r="D41" s="17" t="s">
        <v>42</v>
      </c>
    </row>
    <row r="42" spans="1:17" ht="15.75" thickBot="1" x14ac:dyDescent="0.3">
      <c r="A42" s="18"/>
      <c r="B42" s="19" t="s">
        <v>36</v>
      </c>
      <c r="C42" s="19">
        <f>QUARTILE(C21:C35,3)</f>
        <v>5</v>
      </c>
      <c r="D42" s="20" t="s">
        <v>42</v>
      </c>
    </row>
    <row r="43" spans="1:17" ht="15.75" thickBot="1" x14ac:dyDescent="0.3"/>
    <row r="44" spans="1:17" ht="15.75" thickBot="1" x14ac:dyDescent="0.3">
      <c r="A44" s="23" t="s">
        <v>37</v>
      </c>
      <c r="B44" s="24"/>
      <c r="C44" s="25">
        <f>COUNTIF(H21:H35,1)/C37</f>
        <v>0.5714285714285714</v>
      </c>
      <c r="D44" s="26"/>
    </row>
    <row r="45" spans="1:17" ht="15.75" thickBot="1" x14ac:dyDescent="0.3"/>
    <row r="46" spans="1:17" x14ac:dyDescent="0.25">
      <c r="A46" s="12" t="s">
        <v>39</v>
      </c>
      <c r="B46" s="13" t="s">
        <v>44</v>
      </c>
      <c r="C46" s="21">
        <f>COUNT(C4:C18)</f>
        <v>13</v>
      </c>
      <c r="D46" s="14"/>
    </row>
    <row r="47" spans="1:17" x14ac:dyDescent="0.25">
      <c r="A47" s="15" t="s">
        <v>46</v>
      </c>
      <c r="B47" s="6" t="s">
        <v>26</v>
      </c>
      <c r="C47" s="16">
        <f>AVERAGE(C4:C18)</f>
        <v>9.3076923076923084</v>
      </c>
      <c r="D47" s="17" t="s">
        <v>42</v>
      </c>
    </row>
    <row r="48" spans="1:17" x14ac:dyDescent="0.25">
      <c r="A48" s="15"/>
      <c r="B48" s="6" t="s">
        <v>33</v>
      </c>
      <c r="C48" s="16">
        <f>MEDIAN(C4:C18)</f>
        <v>8</v>
      </c>
      <c r="D48" s="17" t="s">
        <v>42</v>
      </c>
    </row>
    <row r="49" spans="1:4" x14ac:dyDescent="0.25">
      <c r="A49" s="15"/>
      <c r="B49" s="6" t="s">
        <v>34</v>
      </c>
      <c r="C49" s="16">
        <f>STDEV(C4:C18)</f>
        <v>8.1790852726595222</v>
      </c>
      <c r="D49" s="17" t="s">
        <v>42</v>
      </c>
    </row>
    <row r="50" spans="1:4" x14ac:dyDescent="0.25">
      <c r="A50" s="15"/>
      <c r="B50" s="6" t="s">
        <v>35</v>
      </c>
      <c r="C50" s="16">
        <f>QUARTILE(C4:C18,1)</f>
        <v>2</v>
      </c>
      <c r="D50" s="17" t="s">
        <v>42</v>
      </c>
    </row>
    <row r="51" spans="1:4" ht="15.75" thickBot="1" x14ac:dyDescent="0.3">
      <c r="A51" s="18"/>
      <c r="B51" s="19" t="s">
        <v>40</v>
      </c>
      <c r="C51" s="22">
        <f>QUARTILE(C4:C18,3)</f>
        <v>14</v>
      </c>
      <c r="D51" s="20" t="s">
        <v>42</v>
      </c>
    </row>
    <row r="52" spans="1:4" x14ac:dyDescent="0.25">
      <c r="C52" s="8"/>
    </row>
    <row r="53" spans="1:4" ht="15.75" thickBot="1" x14ac:dyDescent="0.3">
      <c r="C53" s="8"/>
    </row>
    <row r="54" spans="1:4" x14ac:dyDescent="0.25">
      <c r="A54" s="12" t="s">
        <v>41</v>
      </c>
      <c r="B54" s="13" t="s">
        <v>44</v>
      </c>
      <c r="C54" s="21">
        <f>COUNT(I4:I18)</f>
        <v>12</v>
      </c>
      <c r="D54" s="14"/>
    </row>
    <row r="55" spans="1:4" x14ac:dyDescent="0.25">
      <c r="A55" s="15"/>
      <c r="B55" s="6" t="s">
        <v>26</v>
      </c>
      <c r="C55" s="16">
        <f>AVERAGE(I4:I18)</f>
        <v>37.342500000000008</v>
      </c>
      <c r="D55" s="17" t="s">
        <v>43</v>
      </c>
    </row>
    <row r="56" spans="1:4" x14ac:dyDescent="0.25">
      <c r="A56" s="15"/>
      <c r="B56" s="6" t="s">
        <v>33</v>
      </c>
      <c r="C56" s="16">
        <f>MEDIAN(I4:I18)</f>
        <v>23.98</v>
      </c>
      <c r="D56" s="17" t="s">
        <v>43</v>
      </c>
    </row>
    <row r="57" spans="1:4" x14ac:dyDescent="0.25">
      <c r="A57" s="15"/>
      <c r="B57" s="6" t="s">
        <v>34</v>
      </c>
      <c r="C57" s="16">
        <f>STDEV(I4:I18)</f>
        <v>32.65219973795444</v>
      </c>
      <c r="D57" s="17" t="s">
        <v>43</v>
      </c>
    </row>
    <row r="58" spans="1:4" x14ac:dyDescent="0.25">
      <c r="A58" s="15"/>
      <c r="B58" s="6" t="s">
        <v>35</v>
      </c>
      <c r="C58" s="16">
        <f>QUARTILE(I4:I18,1)</f>
        <v>13.649999999999999</v>
      </c>
      <c r="D58" s="17" t="s">
        <v>43</v>
      </c>
    </row>
    <row r="59" spans="1:4" ht="13.5" customHeight="1" thickBot="1" x14ac:dyDescent="0.3">
      <c r="A59" s="18"/>
      <c r="B59" s="19" t="s">
        <v>40</v>
      </c>
      <c r="C59" s="22">
        <f>QUARTILE(I4:I18,3)</f>
        <v>53.257499999999993</v>
      </c>
      <c r="D59" s="20" t="s">
        <v>43</v>
      </c>
    </row>
    <row r="60" spans="1:4" x14ac:dyDescent="0.25">
      <c r="C60" s="8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9"/>
  <sheetViews>
    <sheetView topLeftCell="A36" workbookViewId="0">
      <selection activeCell="C38" sqref="C38"/>
    </sheetView>
  </sheetViews>
  <sheetFormatPr defaultRowHeight="15" x14ac:dyDescent="0.25"/>
  <cols>
    <col min="1" max="2" width="38" bestFit="1" customWidth="1"/>
    <col min="3" max="3" width="27.42578125" bestFit="1" customWidth="1"/>
    <col min="4" max="17" width="12.85546875" bestFit="1" customWidth="1"/>
  </cols>
  <sheetData>
    <row r="1" spans="1:18" x14ac:dyDescent="0.25">
      <c r="B1" t="s">
        <v>20</v>
      </c>
      <c r="C1" t="s">
        <v>27</v>
      </c>
    </row>
    <row r="2" spans="1:18" x14ac:dyDescent="0.25"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8" x14ac:dyDescent="0.25">
      <c r="A3" t="s">
        <v>30</v>
      </c>
      <c r="B3" t="s">
        <v>19</v>
      </c>
      <c r="C3" t="s">
        <v>38</v>
      </c>
      <c r="D3" t="s">
        <v>23</v>
      </c>
      <c r="E3" t="s">
        <v>24</v>
      </c>
      <c r="F3" t="s">
        <v>25</v>
      </c>
      <c r="G3" t="s">
        <v>18</v>
      </c>
      <c r="H3" t="s">
        <v>7</v>
      </c>
      <c r="I3" t="s">
        <v>8</v>
      </c>
      <c r="J3" t="s">
        <v>15</v>
      </c>
      <c r="K3" t="s">
        <v>9</v>
      </c>
      <c r="L3" t="s">
        <v>10</v>
      </c>
      <c r="M3" t="s">
        <v>11</v>
      </c>
      <c r="N3" t="s">
        <v>16</v>
      </c>
      <c r="O3" t="s">
        <v>12</v>
      </c>
      <c r="P3" t="s">
        <v>17</v>
      </c>
      <c r="Q3" t="s">
        <v>13</v>
      </c>
      <c r="R3" t="s">
        <v>14</v>
      </c>
    </row>
    <row r="4" spans="1:18" x14ac:dyDescent="0.25">
      <c r="B4" t="s">
        <v>0</v>
      </c>
      <c r="D4">
        <v>36.729999999999997</v>
      </c>
      <c r="E4">
        <v>39.799999999999997</v>
      </c>
      <c r="F4">
        <v>40.82</v>
      </c>
      <c r="G4">
        <v>40.82</v>
      </c>
      <c r="H4">
        <v>40.82</v>
      </c>
      <c r="I4">
        <v>37.76</v>
      </c>
      <c r="O4">
        <v>30.61</v>
      </c>
      <c r="P4">
        <v>36.729999999999997</v>
      </c>
      <c r="Q4">
        <v>24.49</v>
      </c>
      <c r="R4">
        <v>28.57</v>
      </c>
    </row>
    <row r="5" spans="1:18" x14ac:dyDescent="0.25">
      <c r="B5" t="s">
        <v>1</v>
      </c>
      <c r="C5">
        <v>1</v>
      </c>
      <c r="D5">
        <v>47.96</v>
      </c>
      <c r="E5">
        <v>52.04</v>
      </c>
      <c r="F5">
        <v>45.92</v>
      </c>
      <c r="G5">
        <v>11.23</v>
      </c>
      <c r="H5">
        <v>8.25</v>
      </c>
      <c r="I5">
        <v>17.350000000000001</v>
      </c>
      <c r="J5">
        <v>0</v>
      </c>
      <c r="N5">
        <v>0</v>
      </c>
      <c r="O5">
        <v>0</v>
      </c>
      <c r="P5">
        <v>1.02</v>
      </c>
      <c r="Q5">
        <v>0</v>
      </c>
      <c r="R5">
        <v>0</v>
      </c>
    </row>
    <row r="6" spans="1:18" x14ac:dyDescent="0.25">
      <c r="B6" t="s">
        <v>2</v>
      </c>
      <c r="C6">
        <v>1</v>
      </c>
      <c r="D6">
        <v>74.19</v>
      </c>
      <c r="F6">
        <v>22.83</v>
      </c>
      <c r="G6">
        <v>16.13</v>
      </c>
      <c r="H6">
        <v>2.15</v>
      </c>
      <c r="I6">
        <v>0</v>
      </c>
      <c r="J6">
        <v>1.07</v>
      </c>
      <c r="K6">
        <v>0</v>
      </c>
      <c r="L6">
        <v>0</v>
      </c>
      <c r="O6">
        <v>0</v>
      </c>
      <c r="P6">
        <v>0</v>
      </c>
      <c r="Q6">
        <v>0</v>
      </c>
      <c r="R6">
        <v>0</v>
      </c>
    </row>
    <row r="7" spans="1:18" x14ac:dyDescent="0.25">
      <c r="B7" t="s">
        <v>3</v>
      </c>
      <c r="C7">
        <v>1</v>
      </c>
      <c r="D7">
        <v>5.0999999999999996</v>
      </c>
      <c r="E7">
        <v>4.12</v>
      </c>
      <c r="F7">
        <v>22.68</v>
      </c>
      <c r="G7">
        <v>8.25</v>
      </c>
      <c r="H7">
        <v>1.03</v>
      </c>
      <c r="I7">
        <v>0</v>
      </c>
      <c r="O7">
        <v>0</v>
      </c>
      <c r="P7">
        <v>0</v>
      </c>
      <c r="Q7">
        <v>0</v>
      </c>
      <c r="R7">
        <v>0</v>
      </c>
    </row>
    <row r="8" spans="1:18" x14ac:dyDescent="0.25">
      <c r="B8" t="s">
        <v>4</v>
      </c>
      <c r="D8">
        <v>3.09</v>
      </c>
      <c r="E8">
        <v>3.06</v>
      </c>
      <c r="F8">
        <v>3.06</v>
      </c>
      <c r="G8">
        <v>2.04</v>
      </c>
      <c r="H8">
        <v>1.02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</row>
    <row r="9" spans="1:18" x14ac:dyDescent="0.25">
      <c r="B9" t="s">
        <v>5</v>
      </c>
      <c r="C9">
        <v>2</v>
      </c>
      <c r="D9">
        <v>38.78</v>
      </c>
      <c r="E9">
        <v>47.48</v>
      </c>
      <c r="F9">
        <v>49.49</v>
      </c>
      <c r="G9">
        <v>43.43</v>
      </c>
      <c r="H9">
        <v>16.16</v>
      </c>
      <c r="I9">
        <v>14.14</v>
      </c>
      <c r="J9">
        <v>1.01</v>
      </c>
      <c r="K9">
        <v>0</v>
      </c>
      <c r="L9">
        <v>11.11</v>
      </c>
      <c r="O9">
        <v>0</v>
      </c>
      <c r="P9">
        <v>0</v>
      </c>
      <c r="Q9">
        <v>0</v>
      </c>
      <c r="R9">
        <v>0</v>
      </c>
    </row>
    <row r="10" spans="1:18" x14ac:dyDescent="0.25">
      <c r="B10" t="s">
        <v>6</v>
      </c>
      <c r="C10">
        <v>16</v>
      </c>
      <c r="D10">
        <v>74.44</v>
      </c>
      <c r="E10">
        <v>78.569999999999993</v>
      </c>
      <c r="F10">
        <v>90.82</v>
      </c>
      <c r="G10">
        <v>90.82</v>
      </c>
      <c r="H10">
        <v>81.63</v>
      </c>
      <c r="I10">
        <v>75.510000000000005</v>
      </c>
      <c r="J10">
        <v>77.55</v>
      </c>
      <c r="O10">
        <v>10.199999999999999</v>
      </c>
      <c r="P10">
        <v>5.0999999999999996</v>
      </c>
      <c r="Q10">
        <v>0</v>
      </c>
      <c r="R10">
        <v>0</v>
      </c>
    </row>
    <row r="11" spans="1:18" x14ac:dyDescent="0.25">
      <c r="A11" t="s">
        <v>29</v>
      </c>
      <c r="B11" t="s">
        <v>0</v>
      </c>
      <c r="D11">
        <v>63.29</v>
      </c>
      <c r="E11">
        <v>68.34</v>
      </c>
      <c r="F11">
        <v>62.24</v>
      </c>
      <c r="G11">
        <v>61.22</v>
      </c>
      <c r="H11">
        <v>58.16</v>
      </c>
      <c r="I11">
        <v>63.26</v>
      </c>
      <c r="J11">
        <v>56.12</v>
      </c>
      <c r="K11">
        <v>55.1</v>
      </c>
      <c r="L11">
        <v>51.02</v>
      </c>
      <c r="M11">
        <v>58.16</v>
      </c>
      <c r="P11">
        <v>56.12</v>
      </c>
      <c r="Q11">
        <v>58.16</v>
      </c>
      <c r="R11">
        <v>36.119999999999997</v>
      </c>
    </row>
    <row r="12" spans="1:18" x14ac:dyDescent="0.25">
      <c r="B12" t="s">
        <v>1</v>
      </c>
      <c r="C12">
        <v>12</v>
      </c>
      <c r="D12">
        <v>70.41</v>
      </c>
      <c r="E12">
        <v>79.59</v>
      </c>
      <c r="F12">
        <v>63.33</v>
      </c>
      <c r="G12">
        <v>64.290000000000006</v>
      </c>
      <c r="H12">
        <v>52.04</v>
      </c>
      <c r="I12">
        <v>44.9</v>
      </c>
      <c r="K12">
        <v>21.43</v>
      </c>
      <c r="L12">
        <v>27.55</v>
      </c>
      <c r="M12">
        <v>3.06</v>
      </c>
      <c r="N12">
        <v>0</v>
      </c>
      <c r="P12">
        <v>0</v>
      </c>
      <c r="Q12">
        <v>0</v>
      </c>
      <c r="R12">
        <v>0</v>
      </c>
    </row>
    <row r="13" spans="1:18" x14ac:dyDescent="0.25">
      <c r="B13" t="s">
        <v>2</v>
      </c>
      <c r="C13">
        <v>10</v>
      </c>
      <c r="D13">
        <v>100</v>
      </c>
      <c r="E13">
        <v>100</v>
      </c>
      <c r="F13">
        <v>100</v>
      </c>
      <c r="L13">
        <v>18.37</v>
      </c>
      <c r="M13">
        <v>6.45</v>
      </c>
      <c r="N13">
        <v>0</v>
      </c>
      <c r="O13">
        <v>0</v>
      </c>
      <c r="P13">
        <v>0</v>
      </c>
      <c r="Q13">
        <v>0</v>
      </c>
      <c r="R13">
        <v>0</v>
      </c>
    </row>
    <row r="14" spans="1:18" x14ac:dyDescent="0.25">
      <c r="B14" t="s">
        <v>5</v>
      </c>
      <c r="C14">
        <v>8</v>
      </c>
      <c r="D14">
        <v>67.349999999999994</v>
      </c>
      <c r="E14">
        <v>54.08</v>
      </c>
      <c r="F14">
        <v>48.98</v>
      </c>
      <c r="G14">
        <v>27.55</v>
      </c>
      <c r="K14">
        <v>14.29</v>
      </c>
      <c r="L14">
        <v>15.15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</row>
    <row r="15" spans="1:18" x14ac:dyDescent="0.25">
      <c r="B15" t="s">
        <v>6</v>
      </c>
      <c r="C15">
        <v>12</v>
      </c>
      <c r="D15">
        <v>97.96</v>
      </c>
      <c r="E15">
        <v>95.92</v>
      </c>
      <c r="F15">
        <v>93.88</v>
      </c>
      <c r="G15">
        <v>92.86</v>
      </c>
      <c r="H15">
        <v>77.55</v>
      </c>
      <c r="I15">
        <v>80.61</v>
      </c>
      <c r="J15">
        <v>61.22</v>
      </c>
      <c r="K15">
        <v>36.729999999999997</v>
      </c>
      <c r="L15">
        <v>23.44</v>
      </c>
      <c r="M15">
        <v>20.41</v>
      </c>
      <c r="N15">
        <v>24.44</v>
      </c>
      <c r="P15">
        <v>0</v>
      </c>
      <c r="Q15">
        <v>0</v>
      </c>
      <c r="R15">
        <v>0</v>
      </c>
    </row>
    <row r="16" spans="1:18" x14ac:dyDescent="0.25">
      <c r="A16" t="s">
        <v>31</v>
      </c>
      <c r="B16" t="s">
        <v>1</v>
      </c>
      <c r="C16">
        <v>12</v>
      </c>
      <c r="D16">
        <v>60.2</v>
      </c>
      <c r="E16">
        <v>75.510000000000005</v>
      </c>
      <c r="F16">
        <v>67.349999999999994</v>
      </c>
      <c r="G16">
        <v>34.69</v>
      </c>
      <c r="H16">
        <v>47.96</v>
      </c>
      <c r="I16">
        <v>34.69</v>
      </c>
      <c r="J16">
        <v>22.45</v>
      </c>
      <c r="M16">
        <v>3.06</v>
      </c>
      <c r="O16">
        <v>2.04</v>
      </c>
      <c r="P16">
        <v>0</v>
      </c>
      <c r="R16">
        <v>0</v>
      </c>
    </row>
    <row r="17" spans="2:18" x14ac:dyDescent="0.25">
      <c r="B17" t="s">
        <v>2</v>
      </c>
      <c r="C17">
        <v>4</v>
      </c>
      <c r="D17">
        <v>79.59</v>
      </c>
      <c r="E17">
        <v>62.24</v>
      </c>
      <c r="F17">
        <v>62.25</v>
      </c>
      <c r="G17">
        <v>27.55</v>
      </c>
      <c r="H17">
        <v>23.47</v>
      </c>
      <c r="I17">
        <v>5.0999999999999996</v>
      </c>
      <c r="J17">
        <v>2.04</v>
      </c>
      <c r="K17">
        <v>1.02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</row>
    <row r="18" spans="2:18" x14ac:dyDescent="0.25">
      <c r="B18" t="s">
        <v>5</v>
      </c>
      <c r="C18">
        <v>2</v>
      </c>
      <c r="D18">
        <v>50</v>
      </c>
      <c r="E18">
        <v>72.45</v>
      </c>
      <c r="F18">
        <v>68.37</v>
      </c>
      <c r="G18">
        <v>43.88</v>
      </c>
      <c r="H18">
        <v>7.14</v>
      </c>
      <c r="K18">
        <v>0</v>
      </c>
      <c r="L18">
        <v>0</v>
      </c>
      <c r="M18">
        <v>0</v>
      </c>
      <c r="N18">
        <v>0</v>
      </c>
      <c r="O18">
        <v>0</v>
      </c>
      <c r="P18">
        <v>1.02</v>
      </c>
      <c r="Q18">
        <v>0</v>
      </c>
      <c r="R18">
        <v>0</v>
      </c>
    </row>
    <row r="20" spans="2:18" x14ac:dyDescent="0.25">
      <c r="C20" t="s">
        <v>32</v>
      </c>
    </row>
    <row r="21" spans="2:18" x14ac:dyDescent="0.25">
      <c r="B21" t="str">
        <f>B4</f>
        <v>ICAT-004</v>
      </c>
      <c r="C21">
        <v>36</v>
      </c>
      <c r="D21">
        <f>IF(E4&lt;&gt;"",IF(($D4-E4)/$D4&gt;0.2,1,0),"")</f>
        <v>0</v>
      </c>
      <c r="E21">
        <f>IF(F4&lt;&gt;"",IF(($D4-F4)/$D4&gt;0.2,1,0),"")</f>
        <v>0</v>
      </c>
      <c r="F21">
        <f t="shared" ref="F21:Q35" si="0">IF(G4&lt;&gt;"",IF(($D4-G4)/$D4&gt;0.2,1,0),"")</f>
        <v>0</v>
      </c>
      <c r="G21">
        <f t="shared" si="0"/>
        <v>0</v>
      </c>
      <c r="H21">
        <f t="shared" si="0"/>
        <v>0</v>
      </c>
      <c r="I21" t="str">
        <f t="shared" si="0"/>
        <v/>
      </c>
      <c r="J21" t="str">
        <f t="shared" si="0"/>
        <v/>
      </c>
      <c r="K21" t="str">
        <f t="shared" si="0"/>
        <v/>
      </c>
      <c r="L21" t="str">
        <f t="shared" si="0"/>
        <v/>
      </c>
      <c r="M21" t="str">
        <f t="shared" si="0"/>
        <v/>
      </c>
      <c r="N21">
        <f t="shared" si="0"/>
        <v>0</v>
      </c>
      <c r="O21">
        <f t="shared" si="0"/>
        <v>0</v>
      </c>
      <c r="P21">
        <f t="shared" si="0"/>
        <v>1</v>
      </c>
      <c r="Q21">
        <f t="shared" si="0"/>
        <v>1</v>
      </c>
    </row>
    <row r="22" spans="2:18" x14ac:dyDescent="0.25">
      <c r="B22" t="str">
        <f t="shared" ref="B22:B35" si="1">B5</f>
        <v>ICAT-009</v>
      </c>
      <c r="C22">
        <v>1</v>
      </c>
      <c r="D22">
        <f t="shared" ref="D22:E35" si="2">IF(E5&lt;&gt;"",IF(($D5-E5)/$D5&gt;0.2,1,0),"")</f>
        <v>0</v>
      </c>
      <c r="E22">
        <f t="shared" si="2"/>
        <v>0</v>
      </c>
      <c r="F22">
        <f t="shared" si="0"/>
        <v>1</v>
      </c>
      <c r="G22">
        <f t="shared" si="0"/>
        <v>1</v>
      </c>
      <c r="H22">
        <f t="shared" si="0"/>
        <v>1</v>
      </c>
      <c r="I22">
        <f t="shared" si="0"/>
        <v>1</v>
      </c>
      <c r="J22" t="str">
        <f t="shared" si="0"/>
        <v/>
      </c>
      <c r="K22" t="str">
        <f t="shared" si="0"/>
        <v/>
      </c>
      <c r="L22" t="str">
        <f t="shared" si="0"/>
        <v/>
      </c>
      <c r="M22">
        <f t="shared" si="0"/>
        <v>1</v>
      </c>
      <c r="N22">
        <f t="shared" si="0"/>
        <v>1</v>
      </c>
      <c r="O22">
        <f t="shared" si="0"/>
        <v>1</v>
      </c>
      <c r="P22">
        <f t="shared" si="0"/>
        <v>1</v>
      </c>
      <c r="Q22">
        <f t="shared" si="0"/>
        <v>1</v>
      </c>
    </row>
    <row r="23" spans="2:18" x14ac:dyDescent="0.25">
      <c r="B23" t="str">
        <f t="shared" si="1"/>
        <v>ICAT-001</v>
      </c>
      <c r="C23">
        <v>1</v>
      </c>
      <c r="D23" t="str">
        <f t="shared" si="2"/>
        <v/>
      </c>
      <c r="E23">
        <f t="shared" si="2"/>
        <v>1</v>
      </c>
      <c r="F23">
        <f t="shared" si="0"/>
        <v>1</v>
      </c>
      <c r="G23">
        <f t="shared" si="0"/>
        <v>1</v>
      </c>
      <c r="H23">
        <f t="shared" si="0"/>
        <v>1</v>
      </c>
      <c r="I23">
        <f t="shared" si="0"/>
        <v>1</v>
      </c>
      <c r="J23">
        <f t="shared" si="0"/>
        <v>1</v>
      </c>
      <c r="K23">
        <f t="shared" si="0"/>
        <v>1</v>
      </c>
      <c r="L23" t="str">
        <f t="shared" si="0"/>
        <v/>
      </c>
      <c r="M23" t="str">
        <f t="shared" si="0"/>
        <v/>
      </c>
      <c r="N23">
        <f t="shared" si="0"/>
        <v>1</v>
      </c>
      <c r="O23">
        <f t="shared" si="0"/>
        <v>1</v>
      </c>
      <c r="P23">
        <f t="shared" si="0"/>
        <v>1</v>
      </c>
      <c r="Q23">
        <f t="shared" si="0"/>
        <v>1</v>
      </c>
    </row>
    <row r="24" spans="2:18" x14ac:dyDescent="0.25">
      <c r="B24" t="str">
        <f t="shared" si="1"/>
        <v>ICAT-005</v>
      </c>
      <c r="C24">
        <v>2</v>
      </c>
      <c r="D24">
        <f t="shared" si="2"/>
        <v>0</v>
      </c>
      <c r="E24">
        <f t="shared" si="2"/>
        <v>0</v>
      </c>
      <c r="F24">
        <f t="shared" si="0"/>
        <v>0</v>
      </c>
      <c r="G24">
        <f t="shared" si="0"/>
        <v>1</v>
      </c>
      <c r="H24">
        <f t="shared" si="0"/>
        <v>1</v>
      </c>
      <c r="I24" t="str">
        <f t="shared" si="0"/>
        <v/>
      </c>
      <c r="J24" t="str">
        <f t="shared" si="0"/>
        <v/>
      </c>
      <c r="K24" t="str">
        <f t="shared" si="0"/>
        <v/>
      </c>
      <c r="L24" t="str">
        <f t="shared" si="0"/>
        <v/>
      </c>
      <c r="M24" t="str">
        <f t="shared" si="0"/>
        <v/>
      </c>
      <c r="N24">
        <f t="shared" si="0"/>
        <v>1</v>
      </c>
      <c r="O24">
        <f t="shared" si="0"/>
        <v>1</v>
      </c>
      <c r="P24">
        <f t="shared" si="0"/>
        <v>1</v>
      </c>
      <c r="Q24">
        <f t="shared" si="0"/>
        <v>1</v>
      </c>
    </row>
    <row r="25" spans="2:18" x14ac:dyDescent="0.25">
      <c r="B25" t="str">
        <f t="shared" si="1"/>
        <v>ICAT-007</v>
      </c>
      <c r="C25">
        <v>1</v>
      </c>
      <c r="D25">
        <f t="shared" si="2"/>
        <v>0</v>
      </c>
      <c r="E25">
        <f t="shared" si="2"/>
        <v>0</v>
      </c>
      <c r="F25">
        <f t="shared" si="0"/>
        <v>1</v>
      </c>
      <c r="G25">
        <f t="shared" si="0"/>
        <v>1</v>
      </c>
      <c r="H25">
        <f t="shared" si="0"/>
        <v>1</v>
      </c>
      <c r="I25">
        <f t="shared" si="0"/>
        <v>1</v>
      </c>
      <c r="J25">
        <f t="shared" si="0"/>
        <v>1</v>
      </c>
      <c r="K25">
        <f t="shared" si="0"/>
        <v>1</v>
      </c>
      <c r="L25">
        <f t="shared" si="0"/>
        <v>1</v>
      </c>
      <c r="M25">
        <f t="shared" si="0"/>
        <v>1</v>
      </c>
      <c r="N25">
        <f t="shared" si="0"/>
        <v>1</v>
      </c>
      <c r="O25">
        <f t="shared" si="0"/>
        <v>1</v>
      </c>
      <c r="P25">
        <f t="shared" si="0"/>
        <v>1</v>
      </c>
      <c r="Q25">
        <f t="shared" si="0"/>
        <v>1</v>
      </c>
    </row>
    <row r="26" spans="2:18" x14ac:dyDescent="0.25">
      <c r="B26" t="str">
        <f t="shared" si="1"/>
        <v>ICAT-003</v>
      </c>
      <c r="C26">
        <v>2</v>
      </c>
      <c r="D26">
        <f t="shared" si="2"/>
        <v>0</v>
      </c>
      <c r="E26">
        <f t="shared" si="2"/>
        <v>0</v>
      </c>
      <c r="F26">
        <f t="shared" si="0"/>
        <v>0</v>
      </c>
      <c r="G26">
        <f t="shared" si="0"/>
        <v>1</v>
      </c>
      <c r="H26">
        <f t="shared" si="0"/>
        <v>1</v>
      </c>
      <c r="I26">
        <f t="shared" si="0"/>
        <v>1</v>
      </c>
      <c r="J26">
        <f t="shared" si="0"/>
        <v>1</v>
      </c>
      <c r="K26">
        <f t="shared" si="0"/>
        <v>1</v>
      </c>
      <c r="L26" t="str">
        <f t="shared" si="0"/>
        <v/>
      </c>
      <c r="M26" t="str">
        <f t="shared" si="0"/>
        <v/>
      </c>
      <c r="N26">
        <f t="shared" si="0"/>
        <v>1</v>
      </c>
      <c r="O26">
        <f t="shared" si="0"/>
        <v>1</v>
      </c>
      <c r="P26">
        <f t="shared" si="0"/>
        <v>1</v>
      </c>
      <c r="Q26">
        <f t="shared" si="0"/>
        <v>1</v>
      </c>
    </row>
    <row r="27" spans="2:18" x14ac:dyDescent="0.25">
      <c r="B27" t="str">
        <f t="shared" si="1"/>
        <v>ICAT-006</v>
      </c>
      <c r="C27">
        <v>18</v>
      </c>
      <c r="D27">
        <f t="shared" si="2"/>
        <v>0</v>
      </c>
      <c r="E27">
        <f t="shared" si="2"/>
        <v>0</v>
      </c>
      <c r="F27">
        <f t="shared" si="0"/>
        <v>0</v>
      </c>
      <c r="G27">
        <f t="shared" si="0"/>
        <v>0</v>
      </c>
      <c r="H27">
        <f t="shared" si="0"/>
        <v>0</v>
      </c>
      <c r="I27">
        <f t="shared" si="0"/>
        <v>0</v>
      </c>
      <c r="J27" t="str">
        <f t="shared" si="0"/>
        <v/>
      </c>
      <c r="K27" t="str">
        <f t="shared" si="0"/>
        <v/>
      </c>
      <c r="L27" t="str">
        <f t="shared" si="0"/>
        <v/>
      </c>
      <c r="M27" t="str">
        <f t="shared" si="0"/>
        <v/>
      </c>
      <c r="N27">
        <f t="shared" si="0"/>
        <v>1</v>
      </c>
      <c r="O27">
        <f t="shared" si="0"/>
        <v>1</v>
      </c>
      <c r="P27">
        <f t="shared" si="0"/>
        <v>1</v>
      </c>
      <c r="Q27">
        <f t="shared" si="0"/>
        <v>1</v>
      </c>
    </row>
    <row r="28" spans="2:18" x14ac:dyDescent="0.25">
      <c r="B28" t="str">
        <f t="shared" si="1"/>
        <v>ICAT-004</v>
      </c>
      <c r="C28">
        <v>48</v>
      </c>
      <c r="D28">
        <f t="shared" si="2"/>
        <v>0</v>
      </c>
      <c r="E28">
        <f t="shared" si="2"/>
        <v>0</v>
      </c>
      <c r="F28">
        <f t="shared" si="0"/>
        <v>0</v>
      </c>
      <c r="G28">
        <f t="shared" si="0"/>
        <v>0</v>
      </c>
      <c r="H28">
        <f t="shared" si="0"/>
        <v>0</v>
      </c>
      <c r="I28">
        <f t="shared" si="0"/>
        <v>0</v>
      </c>
      <c r="J28">
        <f t="shared" si="0"/>
        <v>0</v>
      </c>
      <c r="K28">
        <f t="shared" si="0"/>
        <v>0</v>
      </c>
      <c r="L28">
        <f t="shared" si="0"/>
        <v>0</v>
      </c>
      <c r="M28" t="str">
        <f t="shared" si="0"/>
        <v/>
      </c>
      <c r="N28" t="str">
        <f t="shared" si="0"/>
        <v/>
      </c>
      <c r="O28">
        <f t="shared" si="0"/>
        <v>0</v>
      </c>
      <c r="P28">
        <f t="shared" si="0"/>
        <v>0</v>
      </c>
      <c r="Q28">
        <f t="shared" si="0"/>
        <v>1</v>
      </c>
    </row>
    <row r="29" spans="2:18" x14ac:dyDescent="0.25">
      <c r="B29" t="str">
        <f t="shared" si="1"/>
        <v>ICAT-009</v>
      </c>
      <c r="C29">
        <v>2</v>
      </c>
      <c r="D29">
        <f t="shared" si="2"/>
        <v>0</v>
      </c>
      <c r="E29">
        <f t="shared" si="2"/>
        <v>0</v>
      </c>
      <c r="F29">
        <f t="shared" si="0"/>
        <v>0</v>
      </c>
      <c r="G29">
        <f t="shared" si="0"/>
        <v>1</v>
      </c>
      <c r="H29">
        <f t="shared" si="0"/>
        <v>1</v>
      </c>
      <c r="I29" t="str">
        <f t="shared" si="0"/>
        <v/>
      </c>
      <c r="J29">
        <f t="shared" si="0"/>
        <v>1</v>
      </c>
      <c r="K29">
        <f t="shared" si="0"/>
        <v>1</v>
      </c>
      <c r="L29">
        <f t="shared" si="0"/>
        <v>1</v>
      </c>
      <c r="M29">
        <f t="shared" si="0"/>
        <v>1</v>
      </c>
      <c r="N29" t="str">
        <f t="shared" si="0"/>
        <v/>
      </c>
      <c r="O29">
        <f t="shared" si="0"/>
        <v>1</v>
      </c>
      <c r="P29">
        <f t="shared" si="0"/>
        <v>1</v>
      </c>
      <c r="Q29">
        <f t="shared" si="0"/>
        <v>1</v>
      </c>
    </row>
    <row r="30" spans="2:18" x14ac:dyDescent="0.25">
      <c r="B30" t="str">
        <f t="shared" si="1"/>
        <v>ICAT-001</v>
      </c>
      <c r="C30">
        <v>10</v>
      </c>
      <c r="D30">
        <f t="shared" si="2"/>
        <v>0</v>
      </c>
      <c r="E30">
        <f t="shared" si="2"/>
        <v>0</v>
      </c>
      <c r="F30" t="str">
        <f t="shared" si="0"/>
        <v/>
      </c>
      <c r="G30" t="str">
        <f t="shared" si="0"/>
        <v/>
      </c>
      <c r="H30" t="str">
        <f t="shared" si="0"/>
        <v/>
      </c>
      <c r="I30" t="str">
        <f t="shared" si="0"/>
        <v/>
      </c>
      <c r="J30" t="str">
        <f t="shared" si="0"/>
        <v/>
      </c>
      <c r="K30">
        <f t="shared" si="0"/>
        <v>1</v>
      </c>
      <c r="L30">
        <f t="shared" si="0"/>
        <v>1</v>
      </c>
      <c r="M30">
        <f t="shared" si="0"/>
        <v>1</v>
      </c>
      <c r="N30">
        <f t="shared" si="0"/>
        <v>1</v>
      </c>
      <c r="O30">
        <f t="shared" si="0"/>
        <v>1</v>
      </c>
      <c r="P30">
        <f t="shared" si="0"/>
        <v>1</v>
      </c>
      <c r="Q30">
        <f t="shared" si="0"/>
        <v>1</v>
      </c>
    </row>
    <row r="31" spans="2:18" x14ac:dyDescent="0.25">
      <c r="B31" t="str">
        <f t="shared" si="1"/>
        <v>ICAT-003</v>
      </c>
      <c r="C31">
        <v>0.5</v>
      </c>
      <c r="D31">
        <f t="shared" si="2"/>
        <v>0</v>
      </c>
      <c r="E31">
        <f t="shared" si="2"/>
        <v>1</v>
      </c>
      <c r="F31">
        <f t="shared" si="0"/>
        <v>1</v>
      </c>
      <c r="G31" t="str">
        <f t="shared" si="0"/>
        <v/>
      </c>
      <c r="H31" t="str">
        <f t="shared" si="0"/>
        <v/>
      </c>
      <c r="I31" t="str">
        <f t="shared" si="0"/>
        <v/>
      </c>
      <c r="J31">
        <f t="shared" si="0"/>
        <v>1</v>
      </c>
      <c r="K31">
        <f t="shared" si="0"/>
        <v>1</v>
      </c>
      <c r="L31">
        <f t="shared" si="0"/>
        <v>1</v>
      </c>
      <c r="M31">
        <f t="shared" si="0"/>
        <v>1</v>
      </c>
      <c r="N31">
        <f t="shared" si="0"/>
        <v>1</v>
      </c>
      <c r="O31">
        <f t="shared" si="0"/>
        <v>1</v>
      </c>
      <c r="P31">
        <f t="shared" si="0"/>
        <v>1</v>
      </c>
      <c r="Q31">
        <f t="shared" si="0"/>
        <v>1</v>
      </c>
    </row>
    <row r="32" spans="2:18" x14ac:dyDescent="0.25">
      <c r="B32" t="str">
        <f t="shared" si="1"/>
        <v>ICAT-006</v>
      </c>
      <c r="C32">
        <v>2</v>
      </c>
      <c r="D32">
        <f t="shared" si="2"/>
        <v>0</v>
      </c>
      <c r="E32">
        <f t="shared" si="2"/>
        <v>0</v>
      </c>
      <c r="F32">
        <f t="shared" si="0"/>
        <v>0</v>
      </c>
      <c r="G32">
        <f t="shared" si="0"/>
        <v>1</v>
      </c>
      <c r="H32">
        <f t="shared" si="0"/>
        <v>0</v>
      </c>
      <c r="I32">
        <f t="shared" si="0"/>
        <v>1</v>
      </c>
      <c r="J32">
        <f t="shared" si="0"/>
        <v>1</v>
      </c>
      <c r="K32">
        <f t="shared" si="0"/>
        <v>1</v>
      </c>
      <c r="L32">
        <f t="shared" si="0"/>
        <v>1</v>
      </c>
      <c r="M32">
        <f t="shared" si="0"/>
        <v>1</v>
      </c>
      <c r="N32" t="str">
        <f t="shared" si="0"/>
        <v/>
      </c>
      <c r="O32">
        <f t="shared" si="0"/>
        <v>1</v>
      </c>
      <c r="P32">
        <f t="shared" si="0"/>
        <v>1</v>
      </c>
      <c r="Q32">
        <f t="shared" si="0"/>
        <v>1</v>
      </c>
    </row>
    <row r="33" spans="1:17" x14ac:dyDescent="0.25">
      <c r="B33" t="str">
        <f t="shared" si="1"/>
        <v>ICAT-009</v>
      </c>
      <c r="C33">
        <v>1</v>
      </c>
      <c r="D33">
        <f t="shared" si="2"/>
        <v>0</v>
      </c>
      <c r="E33">
        <f t="shared" si="2"/>
        <v>0</v>
      </c>
      <c r="F33">
        <f t="shared" si="0"/>
        <v>1</v>
      </c>
      <c r="G33">
        <f t="shared" si="0"/>
        <v>1</v>
      </c>
      <c r="H33">
        <f t="shared" si="0"/>
        <v>1</v>
      </c>
      <c r="I33">
        <f t="shared" si="0"/>
        <v>1</v>
      </c>
      <c r="J33" t="str">
        <f t="shared" si="0"/>
        <v/>
      </c>
      <c r="K33" t="str">
        <f t="shared" si="0"/>
        <v/>
      </c>
      <c r="L33">
        <f t="shared" si="0"/>
        <v>1</v>
      </c>
      <c r="M33" t="str">
        <f t="shared" si="0"/>
        <v/>
      </c>
      <c r="N33">
        <f t="shared" si="0"/>
        <v>1</v>
      </c>
      <c r="O33">
        <f t="shared" si="0"/>
        <v>1</v>
      </c>
      <c r="P33" t="str">
        <f t="shared" si="0"/>
        <v/>
      </c>
      <c r="Q33">
        <f t="shared" si="0"/>
        <v>1</v>
      </c>
    </row>
    <row r="34" spans="1:17" x14ac:dyDescent="0.25">
      <c r="B34" t="str">
        <f t="shared" si="1"/>
        <v>ICAT-001</v>
      </c>
      <c r="C34">
        <v>0.25</v>
      </c>
      <c r="D34">
        <f t="shared" si="2"/>
        <v>1</v>
      </c>
      <c r="E34">
        <f t="shared" si="2"/>
        <v>1</v>
      </c>
      <c r="F34">
        <f t="shared" si="0"/>
        <v>1</v>
      </c>
      <c r="G34">
        <f t="shared" si="0"/>
        <v>1</v>
      </c>
      <c r="H34">
        <f t="shared" si="0"/>
        <v>1</v>
      </c>
      <c r="I34">
        <f t="shared" si="0"/>
        <v>1</v>
      </c>
      <c r="J34">
        <f t="shared" si="0"/>
        <v>1</v>
      </c>
      <c r="K34">
        <f t="shared" si="0"/>
        <v>1</v>
      </c>
      <c r="L34">
        <f t="shared" si="0"/>
        <v>1</v>
      </c>
      <c r="M34">
        <f t="shared" si="0"/>
        <v>1</v>
      </c>
      <c r="N34">
        <f t="shared" si="0"/>
        <v>1</v>
      </c>
      <c r="O34">
        <f t="shared" si="0"/>
        <v>1</v>
      </c>
      <c r="P34">
        <f t="shared" si="0"/>
        <v>1</v>
      </c>
      <c r="Q34">
        <f t="shared" si="0"/>
        <v>1</v>
      </c>
    </row>
    <row r="35" spans="1:17" x14ac:dyDescent="0.25">
      <c r="B35" t="str">
        <f t="shared" si="1"/>
        <v>ICAT-003</v>
      </c>
      <c r="C35">
        <v>2</v>
      </c>
      <c r="D35">
        <f t="shared" si="2"/>
        <v>0</v>
      </c>
      <c r="E35">
        <f t="shared" si="2"/>
        <v>0</v>
      </c>
      <c r="F35">
        <f t="shared" si="0"/>
        <v>0</v>
      </c>
      <c r="G35">
        <f t="shared" si="0"/>
        <v>1</v>
      </c>
      <c r="H35" t="str">
        <f t="shared" si="0"/>
        <v/>
      </c>
      <c r="I35" t="str">
        <f t="shared" si="0"/>
        <v/>
      </c>
      <c r="J35">
        <f t="shared" si="0"/>
        <v>1</v>
      </c>
      <c r="K35">
        <f t="shared" si="0"/>
        <v>1</v>
      </c>
      <c r="L35">
        <f t="shared" si="0"/>
        <v>1</v>
      </c>
      <c r="M35">
        <f t="shared" si="0"/>
        <v>1</v>
      </c>
      <c r="N35">
        <f t="shared" si="0"/>
        <v>1</v>
      </c>
      <c r="O35">
        <f t="shared" si="0"/>
        <v>1</v>
      </c>
      <c r="P35">
        <f t="shared" si="0"/>
        <v>1</v>
      </c>
      <c r="Q35">
        <f t="shared" si="0"/>
        <v>1</v>
      </c>
    </row>
    <row r="36" spans="1:17" ht="15.75" thickBot="1" x14ac:dyDescent="0.3"/>
    <row r="37" spans="1:17" x14ac:dyDescent="0.25">
      <c r="A37" s="12" t="s">
        <v>32</v>
      </c>
      <c r="B37" s="13" t="s">
        <v>44</v>
      </c>
      <c r="C37" s="13">
        <f>COUNT(C21:C35)</f>
        <v>15</v>
      </c>
      <c r="D37" s="14"/>
    </row>
    <row r="38" spans="1:17" x14ac:dyDescent="0.25">
      <c r="A38" s="15"/>
      <c r="B38" s="6" t="s">
        <v>26</v>
      </c>
      <c r="C38" s="16">
        <f>AVERAGE(C21:C35)</f>
        <v>8.4499999999999993</v>
      </c>
      <c r="D38" s="17" t="s">
        <v>42</v>
      </c>
    </row>
    <row r="39" spans="1:17" x14ac:dyDescent="0.25">
      <c r="A39" s="15"/>
      <c r="B39" s="6" t="s">
        <v>33</v>
      </c>
      <c r="C39" s="16">
        <f>MEDIAN(C21:C35)</f>
        <v>2</v>
      </c>
      <c r="D39" s="17" t="s">
        <v>42</v>
      </c>
    </row>
    <row r="40" spans="1:17" x14ac:dyDescent="0.25">
      <c r="A40" s="15"/>
      <c r="B40" s="6" t="s">
        <v>34</v>
      </c>
      <c r="C40" s="16">
        <f>STDEV(C21:C35)</f>
        <v>14.582952375976546</v>
      </c>
      <c r="D40" s="17" t="s">
        <v>42</v>
      </c>
    </row>
    <row r="41" spans="1:17" x14ac:dyDescent="0.25">
      <c r="A41" s="15"/>
      <c r="B41" s="6" t="s">
        <v>35</v>
      </c>
      <c r="C41" s="6">
        <f>QUARTILE(C21:C35,1)</f>
        <v>1</v>
      </c>
      <c r="D41" s="17" t="s">
        <v>42</v>
      </c>
    </row>
    <row r="42" spans="1:17" ht="15.75" thickBot="1" x14ac:dyDescent="0.3">
      <c r="A42" s="18"/>
      <c r="B42" s="19" t="s">
        <v>36</v>
      </c>
      <c r="C42" s="19">
        <f>QUARTILE(C21:C35,3)</f>
        <v>6</v>
      </c>
      <c r="D42" s="20" t="s">
        <v>42</v>
      </c>
    </row>
    <row r="43" spans="1:17" ht="15.75" thickBot="1" x14ac:dyDescent="0.3"/>
    <row r="44" spans="1:17" ht="15.75" thickBot="1" x14ac:dyDescent="0.3">
      <c r="A44" s="23" t="s">
        <v>37</v>
      </c>
      <c r="B44" s="24"/>
      <c r="C44" s="25">
        <f>COUNTIF(H21:H35,1)/C37</f>
        <v>0.53333333333333333</v>
      </c>
      <c r="D44" s="26"/>
    </row>
    <row r="45" spans="1:17" ht="15.75" thickBot="1" x14ac:dyDescent="0.3"/>
    <row r="46" spans="1:17" x14ac:dyDescent="0.25">
      <c r="A46" s="12" t="s">
        <v>39</v>
      </c>
      <c r="B46" s="13" t="s">
        <v>44</v>
      </c>
      <c r="C46" s="13">
        <f>COUNT(C4:C18)</f>
        <v>12</v>
      </c>
      <c r="D46" s="14" t="s">
        <v>42</v>
      </c>
    </row>
    <row r="47" spans="1:17" x14ac:dyDescent="0.25">
      <c r="A47" s="15" t="s">
        <v>46</v>
      </c>
      <c r="B47" s="6" t="s">
        <v>26</v>
      </c>
      <c r="C47" s="16">
        <f>AVERAGE(C4:C18)</f>
        <v>6.75</v>
      </c>
      <c r="D47" s="17" t="s">
        <v>42</v>
      </c>
    </row>
    <row r="48" spans="1:17" x14ac:dyDescent="0.25">
      <c r="A48" s="15"/>
      <c r="B48" s="6" t="s">
        <v>33</v>
      </c>
      <c r="C48" s="16">
        <f>MEDIAN(C4:C18)</f>
        <v>6</v>
      </c>
      <c r="D48" s="17" t="s">
        <v>42</v>
      </c>
    </row>
    <row r="49" spans="1:4" x14ac:dyDescent="0.25">
      <c r="A49" s="15"/>
      <c r="B49" s="6" t="s">
        <v>34</v>
      </c>
      <c r="C49" s="16">
        <f>STDEV(C4:C18)</f>
        <v>5.4958662151243685</v>
      </c>
      <c r="D49" s="17" t="s">
        <v>42</v>
      </c>
    </row>
    <row r="50" spans="1:4" x14ac:dyDescent="0.25">
      <c r="A50" s="15"/>
      <c r="B50" s="6" t="s">
        <v>35</v>
      </c>
      <c r="C50" s="6">
        <f>QUARTILE(C4:C18,1)</f>
        <v>1.75</v>
      </c>
      <c r="D50" s="17" t="s">
        <v>42</v>
      </c>
    </row>
    <row r="51" spans="1:4" ht="15.75" thickBot="1" x14ac:dyDescent="0.3">
      <c r="A51" s="18"/>
      <c r="B51" s="19" t="s">
        <v>40</v>
      </c>
      <c r="C51" s="19">
        <f>QUARTILE(C4:C18,3)</f>
        <v>12</v>
      </c>
      <c r="D51" s="20" t="s">
        <v>42</v>
      </c>
    </row>
    <row r="53" spans="1:4" ht="15.75" thickBot="1" x14ac:dyDescent="0.3"/>
    <row r="54" spans="1:4" x14ac:dyDescent="0.25">
      <c r="A54" s="12" t="s">
        <v>41</v>
      </c>
      <c r="B54" s="13" t="s">
        <v>44</v>
      </c>
      <c r="C54" s="21">
        <f>COUNT(I4:I18)</f>
        <v>12</v>
      </c>
      <c r="D54" s="14"/>
    </row>
    <row r="55" spans="1:4" x14ac:dyDescent="0.25">
      <c r="A55" s="15"/>
      <c r="B55" s="6" t="s">
        <v>26</v>
      </c>
      <c r="C55" s="16">
        <f>AVERAGE(I4:I18)</f>
        <v>31.11</v>
      </c>
      <c r="D55" s="17" t="s">
        <v>43</v>
      </c>
    </row>
    <row r="56" spans="1:4" x14ac:dyDescent="0.25">
      <c r="A56" s="15"/>
      <c r="B56" s="6" t="s">
        <v>33</v>
      </c>
      <c r="C56" s="16">
        <f>MEDIAN(I4:I18)</f>
        <v>26.02</v>
      </c>
      <c r="D56" s="17" t="s">
        <v>43</v>
      </c>
    </row>
    <row r="57" spans="1:4" x14ac:dyDescent="0.25">
      <c r="A57" s="15"/>
      <c r="B57" s="6" t="s">
        <v>34</v>
      </c>
      <c r="C57" s="16">
        <f>STDEV(I4:I18)</f>
        <v>29.786773147581034</v>
      </c>
      <c r="D57" s="17" t="s">
        <v>43</v>
      </c>
    </row>
    <row r="58" spans="1:4" x14ac:dyDescent="0.25">
      <c r="A58" s="15"/>
      <c r="B58" s="6" t="s">
        <v>35</v>
      </c>
      <c r="C58" s="16">
        <f>QUARTILE(I4:I18,1)</f>
        <v>3.8249999999999997</v>
      </c>
      <c r="D58" s="17" t="s">
        <v>43</v>
      </c>
    </row>
    <row r="59" spans="1:4" ht="15.75" thickBot="1" x14ac:dyDescent="0.3">
      <c r="A59" s="18"/>
      <c r="B59" s="19" t="s">
        <v>40</v>
      </c>
      <c r="C59" s="22">
        <f>QUARTILE(I4:I18,3)</f>
        <v>49.489999999999995</v>
      </c>
      <c r="D59" s="20" t="s">
        <v>43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9"/>
  <sheetViews>
    <sheetView topLeftCell="A37" zoomScaleNormal="100" workbookViewId="0">
      <selection activeCell="C68" sqref="C68"/>
    </sheetView>
  </sheetViews>
  <sheetFormatPr defaultRowHeight="15" x14ac:dyDescent="0.25"/>
  <cols>
    <col min="1" max="1" width="38" bestFit="1" customWidth="1"/>
    <col min="2" max="2" width="27.42578125" bestFit="1" customWidth="1"/>
    <col min="3" max="17" width="19" bestFit="1" customWidth="1"/>
    <col min="18" max="18" width="12.5703125" bestFit="1" customWidth="1"/>
    <col min="19" max="19" width="13.7109375" bestFit="1" customWidth="1"/>
    <col min="20" max="20" width="13.5703125" bestFit="1" customWidth="1"/>
    <col min="21" max="21" width="10.5703125" bestFit="1" customWidth="1"/>
    <col min="22" max="22" width="8.5703125" bestFit="1" customWidth="1"/>
    <col min="23" max="23" width="7.85546875" bestFit="1" customWidth="1"/>
    <col min="24" max="24" width="7" bestFit="1" customWidth="1"/>
    <col min="25" max="25" width="15.42578125" bestFit="1" customWidth="1"/>
    <col min="26" max="26" width="9" bestFit="1" customWidth="1"/>
    <col min="27" max="27" width="8.42578125" bestFit="1" customWidth="1"/>
  </cols>
  <sheetData>
    <row r="1" spans="1:26" x14ac:dyDescent="0.25">
      <c r="B1" s="2" t="s">
        <v>20</v>
      </c>
      <c r="C1" s="4" t="s">
        <v>28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10"/>
      <c r="R1" s="10"/>
      <c r="S1" s="10"/>
      <c r="T1" s="10"/>
      <c r="U1" s="10"/>
      <c r="V1" s="10"/>
      <c r="W1" s="10"/>
      <c r="X1" s="10"/>
      <c r="Y1" s="10"/>
      <c r="Z1" s="11"/>
    </row>
    <row r="2" spans="1:26" x14ac:dyDescent="0.25">
      <c r="B2" s="6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x14ac:dyDescent="0.25">
      <c r="A3" t="s">
        <v>22</v>
      </c>
      <c r="B3" t="s">
        <v>19</v>
      </c>
      <c r="D3" t="s">
        <v>23</v>
      </c>
      <c r="E3" t="s">
        <v>24</v>
      </c>
      <c r="F3" t="s">
        <v>25</v>
      </c>
      <c r="G3" t="s">
        <v>18</v>
      </c>
      <c r="H3" t="s">
        <v>7</v>
      </c>
      <c r="I3" t="s">
        <v>8</v>
      </c>
      <c r="J3" t="s">
        <v>15</v>
      </c>
      <c r="K3" t="s">
        <v>9</v>
      </c>
      <c r="L3" t="s">
        <v>10</v>
      </c>
      <c r="M3" t="s">
        <v>11</v>
      </c>
      <c r="N3" t="s">
        <v>16</v>
      </c>
      <c r="O3" t="s">
        <v>12</v>
      </c>
      <c r="P3" t="s">
        <v>17</v>
      </c>
      <c r="Q3" t="s">
        <v>13</v>
      </c>
      <c r="R3" t="s">
        <v>14</v>
      </c>
    </row>
    <row r="4" spans="1:26" x14ac:dyDescent="0.25">
      <c r="B4" t="s">
        <v>0</v>
      </c>
    </row>
    <row r="5" spans="1:26" x14ac:dyDescent="0.25">
      <c r="B5" t="s">
        <v>1</v>
      </c>
      <c r="D5">
        <v>1.02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N5">
        <v>0</v>
      </c>
      <c r="O5">
        <v>0</v>
      </c>
      <c r="P5">
        <v>0</v>
      </c>
      <c r="Q5">
        <v>0</v>
      </c>
      <c r="R5">
        <v>0</v>
      </c>
    </row>
    <row r="6" spans="1:26" x14ac:dyDescent="0.25">
      <c r="B6" t="s">
        <v>2</v>
      </c>
      <c r="D6">
        <v>0</v>
      </c>
      <c r="F6">
        <v>0</v>
      </c>
      <c r="G6">
        <v>0</v>
      </c>
      <c r="H6">
        <v>0</v>
      </c>
      <c r="I6">
        <v>0</v>
      </c>
      <c r="J6">
        <v>1.07</v>
      </c>
      <c r="K6">
        <v>2.15</v>
      </c>
      <c r="L6">
        <v>1.07</v>
      </c>
      <c r="O6">
        <v>0</v>
      </c>
      <c r="P6">
        <v>0</v>
      </c>
      <c r="Q6">
        <v>0</v>
      </c>
      <c r="R6">
        <v>0</v>
      </c>
      <c r="U6" s="1"/>
    </row>
    <row r="7" spans="1:26" x14ac:dyDescent="0.25">
      <c r="B7" t="s">
        <v>3</v>
      </c>
      <c r="C7">
        <v>0.5</v>
      </c>
      <c r="D7">
        <v>30.61</v>
      </c>
      <c r="E7">
        <v>20.62</v>
      </c>
      <c r="F7">
        <v>4.12</v>
      </c>
      <c r="G7">
        <v>0</v>
      </c>
      <c r="H7">
        <v>0</v>
      </c>
      <c r="I7">
        <v>0</v>
      </c>
      <c r="O7">
        <v>0</v>
      </c>
      <c r="P7">
        <v>0</v>
      </c>
      <c r="Q7">
        <v>0</v>
      </c>
      <c r="R7">
        <v>0</v>
      </c>
      <c r="U7" s="1"/>
    </row>
    <row r="8" spans="1:26" x14ac:dyDescent="0.25">
      <c r="B8" t="s">
        <v>4</v>
      </c>
      <c r="C8">
        <v>0.25</v>
      </c>
      <c r="D8">
        <v>0</v>
      </c>
      <c r="E8">
        <v>10.199999999999999</v>
      </c>
      <c r="F8">
        <v>8.16</v>
      </c>
      <c r="G8">
        <v>3.06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U8" s="1"/>
    </row>
    <row r="9" spans="1:26" x14ac:dyDescent="0.25">
      <c r="B9" t="s">
        <v>5</v>
      </c>
      <c r="C9">
        <v>2</v>
      </c>
      <c r="D9">
        <v>42.86</v>
      </c>
      <c r="E9">
        <v>58.59</v>
      </c>
      <c r="F9">
        <v>60.61</v>
      </c>
      <c r="G9">
        <v>30.3</v>
      </c>
      <c r="H9">
        <v>7.07</v>
      </c>
      <c r="I9">
        <v>14.14</v>
      </c>
      <c r="J9">
        <v>1.01</v>
      </c>
      <c r="K9">
        <v>0</v>
      </c>
      <c r="L9">
        <v>14.14</v>
      </c>
      <c r="O9">
        <v>0</v>
      </c>
      <c r="P9">
        <v>0</v>
      </c>
      <c r="Q9">
        <v>0</v>
      </c>
      <c r="R9">
        <v>0</v>
      </c>
      <c r="U9" s="1"/>
    </row>
    <row r="10" spans="1:26" x14ac:dyDescent="0.25">
      <c r="B10" t="s">
        <v>6</v>
      </c>
      <c r="C10">
        <v>18</v>
      </c>
      <c r="D10">
        <v>79.59</v>
      </c>
      <c r="E10">
        <v>78.569999999999993</v>
      </c>
      <c r="F10">
        <v>76.53</v>
      </c>
      <c r="G10">
        <v>68.37</v>
      </c>
      <c r="H10">
        <v>76.540000000000006</v>
      </c>
      <c r="I10">
        <v>87.75</v>
      </c>
      <c r="J10">
        <v>86.73</v>
      </c>
      <c r="O10">
        <v>4.08</v>
      </c>
      <c r="P10">
        <v>4.08</v>
      </c>
      <c r="Q10">
        <v>0</v>
      </c>
      <c r="R10">
        <v>0</v>
      </c>
      <c r="U10" s="1"/>
    </row>
    <row r="11" spans="1:26" x14ac:dyDescent="0.25">
      <c r="A11" t="s">
        <v>29</v>
      </c>
      <c r="B11" t="s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P11">
        <v>0</v>
      </c>
      <c r="Q11">
        <v>0</v>
      </c>
      <c r="R11">
        <v>0</v>
      </c>
    </row>
    <row r="12" spans="1:26" x14ac:dyDescent="0.25">
      <c r="B12" t="s">
        <v>1</v>
      </c>
      <c r="C12">
        <v>2</v>
      </c>
      <c r="D12">
        <v>0</v>
      </c>
      <c r="E12">
        <v>21.43</v>
      </c>
      <c r="F12">
        <v>23.47</v>
      </c>
      <c r="G12">
        <v>21.93</v>
      </c>
      <c r="H12">
        <v>9.18</v>
      </c>
      <c r="I12">
        <v>5.0999999999999996</v>
      </c>
      <c r="K12">
        <v>3.06</v>
      </c>
      <c r="L12">
        <v>2.04</v>
      </c>
      <c r="M12">
        <v>1.02</v>
      </c>
      <c r="N12">
        <v>0</v>
      </c>
      <c r="P12">
        <v>1.03</v>
      </c>
      <c r="Q12">
        <v>0</v>
      </c>
      <c r="R12">
        <v>0</v>
      </c>
    </row>
    <row r="13" spans="1:26" x14ac:dyDescent="0.25">
      <c r="B13" t="s">
        <v>2</v>
      </c>
      <c r="D13">
        <v>0</v>
      </c>
      <c r="E13">
        <v>0</v>
      </c>
      <c r="F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</row>
    <row r="14" spans="1:26" x14ac:dyDescent="0.25">
      <c r="B14" t="s">
        <v>5</v>
      </c>
      <c r="C14">
        <v>8</v>
      </c>
      <c r="D14">
        <v>65.31</v>
      </c>
      <c r="E14">
        <v>61.23</v>
      </c>
      <c r="F14">
        <v>51.02</v>
      </c>
      <c r="G14">
        <v>41.84</v>
      </c>
      <c r="K14">
        <v>15.31</v>
      </c>
      <c r="L14">
        <v>11.11</v>
      </c>
      <c r="M14">
        <v>4.04</v>
      </c>
      <c r="N14">
        <v>0</v>
      </c>
      <c r="O14">
        <v>0</v>
      </c>
      <c r="P14">
        <v>0</v>
      </c>
      <c r="Q14">
        <v>0</v>
      </c>
      <c r="R14">
        <v>0</v>
      </c>
    </row>
    <row r="15" spans="1:26" x14ac:dyDescent="0.25">
      <c r="B15" t="s">
        <v>6</v>
      </c>
      <c r="C15">
        <v>24</v>
      </c>
      <c r="D15">
        <v>98.98</v>
      </c>
      <c r="E15">
        <v>95.52</v>
      </c>
      <c r="F15">
        <v>96.94</v>
      </c>
      <c r="G15">
        <v>93.88</v>
      </c>
      <c r="H15">
        <v>82.65</v>
      </c>
      <c r="I15">
        <v>85.71</v>
      </c>
      <c r="J15">
        <v>82.65</v>
      </c>
      <c r="K15">
        <v>65.31</v>
      </c>
      <c r="L15">
        <v>52.04</v>
      </c>
      <c r="M15">
        <v>33.67</v>
      </c>
      <c r="N15">
        <v>28.87</v>
      </c>
      <c r="P15">
        <v>0</v>
      </c>
      <c r="Q15">
        <v>0</v>
      </c>
      <c r="R15">
        <v>0</v>
      </c>
    </row>
    <row r="16" spans="1:26" x14ac:dyDescent="0.25">
      <c r="A16" t="s">
        <v>31</v>
      </c>
      <c r="B16" t="s">
        <v>1</v>
      </c>
      <c r="C16">
        <v>1</v>
      </c>
      <c r="D16">
        <v>0</v>
      </c>
      <c r="E16">
        <v>29.59</v>
      </c>
      <c r="F16">
        <v>47.96</v>
      </c>
      <c r="G16">
        <v>0</v>
      </c>
      <c r="H16">
        <v>0</v>
      </c>
      <c r="I16">
        <v>0</v>
      </c>
      <c r="J16">
        <v>0</v>
      </c>
      <c r="M16">
        <v>0</v>
      </c>
      <c r="O16">
        <v>0</v>
      </c>
      <c r="P16">
        <v>0</v>
      </c>
      <c r="R16">
        <v>0</v>
      </c>
    </row>
    <row r="17" spans="2:18" x14ac:dyDescent="0.25">
      <c r="B17" t="s">
        <v>2</v>
      </c>
      <c r="C17">
        <v>0.25</v>
      </c>
      <c r="D17">
        <v>0</v>
      </c>
      <c r="E17">
        <v>21.43</v>
      </c>
      <c r="F17">
        <v>9.18</v>
      </c>
      <c r="G17">
        <v>2.04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</row>
    <row r="18" spans="2:18" x14ac:dyDescent="0.25">
      <c r="B18" t="s">
        <v>5</v>
      </c>
      <c r="C18">
        <v>2</v>
      </c>
      <c r="D18">
        <v>47.48</v>
      </c>
      <c r="E18">
        <v>62.24</v>
      </c>
      <c r="F18">
        <v>59.18</v>
      </c>
      <c r="G18">
        <v>42.86</v>
      </c>
      <c r="H18">
        <v>16.329999999999998</v>
      </c>
      <c r="K18">
        <v>3.06</v>
      </c>
      <c r="L18">
        <v>2.04</v>
      </c>
      <c r="M18">
        <v>3.06</v>
      </c>
      <c r="N18">
        <v>14.29</v>
      </c>
      <c r="O18">
        <v>4.08</v>
      </c>
      <c r="P18">
        <v>5.0999999999999996</v>
      </c>
      <c r="Q18">
        <v>0</v>
      </c>
      <c r="R18">
        <v>25.51</v>
      </c>
    </row>
    <row r="20" spans="2:18" x14ac:dyDescent="0.25">
      <c r="C20" t="s">
        <v>32</v>
      </c>
    </row>
    <row r="21" spans="2:18" x14ac:dyDescent="0.25">
      <c r="B21" t="str">
        <f>B4</f>
        <v>ICAT-004</v>
      </c>
      <c r="D21" t="str">
        <f>IF(E4&lt;&gt;"",IF(($D4-E4)/$D4&gt;0.2,1,0),"")</f>
        <v/>
      </c>
      <c r="E21" t="str">
        <f>IF(F4&lt;&gt;"",IF(($D4-F4)/$D4&gt;0.2,1,0),"")</f>
        <v/>
      </c>
      <c r="F21" t="str">
        <f t="shared" ref="F21:Q35" si="0">IF(G4&lt;&gt;"",IF(($D4-G4)/$D4&gt;0.2,1,0),"")</f>
        <v/>
      </c>
      <c r="G21" t="str">
        <f t="shared" si="0"/>
        <v/>
      </c>
      <c r="H21" t="str">
        <f t="shared" si="0"/>
        <v/>
      </c>
      <c r="I21" t="str">
        <f t="shared" si="0"/>
        <v/>
      </c>
      <c r="J21" t="str">
        <f t="shared" si="0"/>
        <v/>
      </c>
      <c r="K21" t="str">
        <f t="shared" si="0"/>
        <v/>
      </c>
      <c r="L21" t="str">
        <f t="shared" si="0"/>
        <v/>
      </c>
      <c r="M21" t="str">
        <f t="shared" si="0"/>
        <v/>
      </c>
      <c r="N21" t="str">
        <f t="shared" si="0"/>
        <v/>
      </c>
      <c r="O21" t="str">
        <f t="shared" si="0"/>
        <v/>
      </c>
      <c r="P21" t="str">
        <f t="shared" si="0"/>
        <v/>
      </c>
      <c r="Q21" t="str">
        <f t="shared" si="0"/>
        <v/>
      </c>
    </row>
    <row r="22" spans="2:18" x14ac:dyDescent="0.25">
      <c r="B22" t="str">
        <f t="shared" ref="B22:B35" si="1">B5</f>
        <v>ICAT-009</v>
      </c>
      <c r="C22">
        <v>0.25</v>
      </c>
      <c r="D22">
        <f>IF(E5&lt;&gt;"",IF(($D5-E5)/$D5&gt;0.2,1,0),"")</f>
        <v>1</v>
      </c>
      <c r="E22">
        <f t="shared" ref="D22:E35" si="2">IF(F5&lt;&gt;"",IF(($D5-F5)/$D5&gt;0.2,1,0),"")</f>
        <v>1</v>
      </c>
      <c r="F22">
        <f t="shared" si="0"/>
        <v>1</v>
      </c>
      <c r="G22">
        <f t="shared" si="0"/>
        <v>1</v>
      </c>
      <c r="H22">
        <f t="shared" si="0"/>
        <v>1</v>
      </c>
      <c r="I22">
        <f t="shared" si="0"/>
        <v>1</v>
      </c>
      <c r="J22" t="str">
        <f t="shared" si="0"/>
        <v/>
      </c>
      <c r="K22" t="str">
        <f t="shared" si="0"/>
        <v/>
      </c>
      <c r="L22" t="str">
        <f t="shared" si="0"/>
        <v/>
      </c>
      <c r="M22">
        <f t="shared" si="0"/>
        <v>1</v>
      </c>
      <c r="N22">
        <f t="shared" si="0"/>
        <v>1</v>
      </c>
      <c r="O22">
        <f t="shared" si="0"/>
        <v>1</v>
      </c>
      <c r="P22">
        <f t="shared" si="0"/>
        <v>1</v>
      </c>
      <c r="Q22">
        <f t="shared" si="0"/>
        <v>1</v>
      </c>
    </row>
    <row r="23" spans="2:18" x14ac:dyDescent="0.25">
      <c r="B23" t="str">
        <f t="shared" si="1"/>
        <v>ICAT-001</v>
      </c>
      <c r="D23" t="str">
        <f t="shared" si="2"/>
        <v/>
      </c>
      <c r="E23" t="e">
        <f t="shared" si="2"/>
        <v>#DIV/0!</v>
      </c>
      <c r="F23" t="e">
        <f t="shared" si="0"/>
        <v>#DIV/0!</v>
      </c>
      <c r="G23" t="e">
        <f t="shared" si="0"/>
        <v>#DIV/0!</v>
      </c>
      <c r="H23" t="e">
        <f t="shared" si="0"/>
        <v>#DIV/0!</v>
      </c>
      <c r="I23" t="e">
        <f t="shared" si="0"/>
        <v>#DIV/0!</v>
      </c>
      <c r="J23" t="e">
        <f t="shared" si="0"/>
        <v>#DIV/0!</v>
      </c>
      <c r="K23" t="e">
        <f t="shared" si="0"/>
        <v>#DIV/0!</v>
      </c>
      <c r="L23" t="str">
        <f t="shared" si="0"/>
        <v/>
      </c>
      <c r="M23" t="str">
        <f t="shared" si="0"/>
        <v/>
      </c>
      <c r="N23" t="e">
        <f t="shared" si="0"/>
        <v>#DIV/0!</v>
      </c>
      <c r="O23" t="e">
        <f t="shared" si="0"/>
        <v>#DIV/0!</v>
      </c>
      <c r="P23" t="e">
        <f t="shared" si="0"/>
        <v>#DIV/0!</v>
      </c>
      <c r="Q23" t="e">
        <f t="shared" si="0"/>
        <v>#DIV/0!</v>
      </c>
    </row>
    <row r="24" spans="2:18" x14ac:dyDescent="0.25">
      <c r="B24" t="str">
        <f t="shared" si="1"/>
        <v>ICAT-005</v>
      </c>
      <c r="C24">
        <v>0.25</v>
      </c>
      <c r="D24">
        <f t="shared" si="2"/>
        <v>1</v>
      </c>
      <c r="E24">
        <f t="shared" si="2"/>
        <v>1</v>
      </c>
      <c r="F24">
        <f t="shared" si="0"/>
        <v>1</v>
      </c>
      <c r="G24">
        <f t="shared" si="0"/>
        <v>1</v>
      </c>
      <c r="H24">
        <f t="shared" si="0"/>
        <v>1</v>
      </c>
      <c r="I24" t="str">
        <f t="shared" si="0"/>
        <v/>
      </c>
      <c r="J24" t="str">
        <f t="shared" si="0"/>
        <v/>
      </c>
      <c r="K24" t="str">
        <f t="shared" si="0"/>
        <v/>
      </c>
      <c r="L24" t="str">
        <f t="shared" si="0"/>
        <v/>
      </c>
      <c r="M24" t="str">
        <f t="shared" si="0"/>
        <v/>
      </c>
      <c r="N24">
        <f t="shared" si="0"/>
        <v>1</v>
      </c>
      <c r="O24">
        <f t="shared" si="0"/>
        <v>1</v>
      </c>
      <c r="P24">
        <f t="shared" si="0"/>
        <v>1</v>
      </c>
      <c r="Q24">
        <f t="shared" si="0"/>
        <v>1</v>
      </c>
    </row>
    <row r="25" spans="2:18" x14ac:dyDescent="0.25">
      <c r="B25" t="str">
        <f t="shared" si="1"/>
        <v>ICAT-007</v>
      </c>
      <c r="D25" t="e">
        <f t="shared" si="2"/>
        <v>#DIV/0!</v>
      </c>
      <c r="E25" t="e">
        <f t="shared" si="2"/>
        <v>#DIV/0!</v>
      </c>
      <c r="F25" t="e">
        <f t="shared" si="0"/>
        <v>#DIV/0!</v>
      </c>
      <c r="G25" t="e">
        <f t="shared" si="0"/>
        <v>#DIV/0!</v>
      </c>
      <c r="H25" t="e">
        <f t="shared" si="0"/>
        <v>#DIV/0!</v>
      </c>
      <c r="I25" t="e">
        <f t="shared" si="0"/>
        <v>#DIV/0!</v>
      </c>
      <c r="J25" t="e">
        <f t="shared" si="0"/>
        <v>#DIV/0!</v>
      </c>
      <c r="K25" t="e">
        <f t="shared" si="0"/>
        <v>#DIV/0!</v>
      </c>
      <c r="L25" t="e">
        <f t="shared" si="0"/>
        <v>#DIV/0!</v>
      </c>
      <c r="M25" t="e">
        <f t="shared" si="0"/>
        <v>#DIV/0!</v>
      </c>
      <c r="N25" t="e">
        <f t="shared" si="0"/>
        <v>#DIV/0!</v>
      </c>
      <c r="O25" t="e">
        <f t="shared" si="0"/>
        <v>#DIV/0!</v>
      </c>
      <c r="P25" t="e">
        <f t="shared" si="0"/>
        <v>#DIV/0!</v>
      </c>
      <c r="Q25" t="e">
        <f t="shared" si="0"/>
        <v>#DIV/0!</v>
      </c>
    </row>
    <row r="26" spans="2:18" x14ac:dyDescent="0.25">
      <c r="B26" t="str">
        <f t="shared" si="1"/>
        <v>ICAT-003</v>
      </c>
      <c r="C26">
        <v>1</v>
      </c>
      <c r="D26">
        <f t="shared" si="2"/>
        <v>0</v>
      </c>
      <c r="E26">
        <f t="shared" si="2"/>
        <v>0</v>
      </c>
      <c r="F26">
        <f t="shared" si="0"/>
        <v>1</v>
      </c>
      <c r="G26">
        <f t="shared" si="0"/>
        <v>1</v>
      </c>
      <c r="H26">
        <f t="shared" si="0"/>
        <v>1</v>
      </c>
      <c r="I26">
        <f t="shared" si="0"/>
        <v>1</v>
      </c>
      <c r="J26">
        <f t="shared" si="0"/>
        <v>1</v>
      </c>
      <c r="K26">
        <f t="shared" si="0"/>
        <v>1</v>
      </c>
      <c r="L26" t="str">
        <f t="shared" si="0"/>
        <v/>
      </c>
      <c r="M26" t="str">
        <f t="shared" si="0"/>
        <v/>
      </c>
      <c r="N26">
        <f t="shared" si="0"/>
        <v>1</v>
      </c>
      <c r="O26">
        <f t="shared" si="0"/>
        <v>1</v>
      </c>
      <c r="P26">
        <f t="shared" si="0"/>
        <v>1</v>
      </c>
      <c r="Q26">
        <f t="shared" si="0"/>
        <v>1</v>
      </c>
    </row>
    <row r="27" spans="2:18" x14ac:dyDescent="0.25">
      <c r="B27" t="str">
        <f t="shared" si="1"/>
        <v>ICAT-006</v>
      </c>
      <c r="C27">
        <v>18</v>
      </c>
      <c r="D27">
        <f t="shared" si="2"/>
        <v>0</v>
      </c>
      <c r="E27">
        <f t="shared" si="2"/>
        <v>0</v>
      </c>
      <c r="F27">
        <f t="shared" si="0"/>
        <v>0</v>
      </c>
      <c r="G27">
        <f t="shared" si="0"/>
        <v>0</v>
      </c>
      <c r="H27">
        <f t="shared" si="0"/>
        <v>0</v>
      </c>
      <c r="I27">
        <f t="shared" si="0"/>
        <v>0</v>
      </c>
      <c r="J27" t="str">
        <f t="shared" si="0"/>
        <v/>
      </c>
      <c r="K27" t="str">
        <f t="shared" si="0"/>
        <v/>
      </c>
      <c r="L27" t="str">
        <f t="shared" si="0"/>
        <v/>
      </c>
      <c r="M27" t="str">
        <f t="shared" si="0"/>
        <v/>
      </c>
      <c r="N27">
        <f t="shared" si="0"/>
        <v>1</v>
      </c>
      <c r="O27">
        <f t="shared" si="0"/>
        <v>1</v>
      </c>
      <c r="P27">
        <f t="shared" si="0"/>
        <v>1</v>
      </c>
      <c r="Q27">
        <f t="shared" si="0"/>
        <v>1</v>
      </c>
    </row>
    <row r="28" spans="2:18" x14ac:dyDescent="0.25">
      <c r="B28" t="str">
        <f t="shared" si="1"/>
        <v>ICAT-004</v>
      </c>
      <c r="D28" t="e">
        <f t="shared" si="2"/>
        <v>#DIV/0!</v>
      </c>
      <c r="E28" t="e">
        <f t="shared" si="2"/>
        <v>#DIV/0!</v>
      </c>
      <c r="F28" t="e">
        <f t="shared" si="0"/>
        <v>#DIV/0!</v>
      </c>
      <c r="G28" t="e">
        <f t="shared" si="0"/>
        <v>#DIV/0!</v>
      </c>
      <c r="H28" t="e">
        <f t="shared" si="0"/>
        <v>#DIV/0!</v>
      </c>
      <c r="I28" t="e">
        <f t="shared" si="0"/>
        <v>#DIV/0!</v>
      </c>
      <c r="J28" t="e">
        <f t="shared" si="0"/>
        <v>#DIV/0!</v>
      </c>
      <c r="K28" t="e">
        <f t="shared" si="0"/>
        <v>#DIV/0!</v>
      </c>
      <c r="L28" t="e">
        <f t="shared" si="0"/>
        <v>#DIV/0!</v>
      </c>
      <c r="M28" t="str">
        <f t="shared" si="0"/>
        <v/>
      </c>
      <c r="N28" t="str">
        <f t="shared" si="0"/>
        <v/>
      </c>
      <c r="O28" t="e">
        <f t="shared" si="0"/>
        <v>#DIV/0!</v>
      </c>
      <c r="P28" t="e">
        <f t="shared" si="0"/>
        <v>#DIV/0!</v>
      </c>
      <c r="Q28" t="e">
        <f t="shared" si="0"/>
        <v>#DIV/0!</v>
      </c>
    </row>
    <row r="29" spans="2:18" x14ac:dyDescent="0.25">
      <c r="B29" t="str">
        <f t="shared" si="1"/>
        <v>ICAT-009</v>
      </c>
      <c r="D29" t="e">
        <f t="shared" si="2"/>
        <v>#DIV/0!</v>
      </c>
      <c r="E29" t="e">
        <f t="shared" si="2"/>
        <v>#DIV/0!</v>
      </c>
      <c r="F29" t="e">
        <f t="shared" si="0"/>
        <v>#DIV/0!</v>
      </c>
      <c r="G29" t="e">
        <f t="shared" si="0"/>
        <v>#DIV/0!</v>
      </c>
      <c r="H29" t="e">
        <f t="shared" si="0"/>
        <v>#DIV/0!</v>
      </c>
      <c r="I29" t="str">
        <f t="shared" si="0"/>
        <v/>
      </c>
      <c r="J29" t="e">
        <f t="shared" si="0"/>
        <v>#DIV/0!</v>
      </c>
      <c r="K29" t="e">
        <f t="shared" si="0"/>
        <v>#DIV/0!</v>
      </c>
      <c r="L29" t="e">
        <f t="shared" si="0"/>
        <v>#DIV/0!</v>
      </c>
      <c r="M29" t="e">
        <f t="shared" si="0"/>
        <v>#DIV/0!</v>
      </c>
      <c r="N29" t="str">
        <f t="shared" si="0"/>
        <v/>
      </c>
      <c r="O29" t="e">
        <f t="shared" si="0"/>
        <v>#DIV/0!</v>
      </c>
      <c r="P29" t="e">
        <f t="shared" si="0"/>
        <v>#DIV/0!</v>
      </c>
      <c r="Q29" t="e">
        <f t="shared" si="0"/>
        <v>#DIV/0!</v>
      </c>
    </row>
    <row r="30" spans="2:18" x14ac:dyDescent="0.25">
      <c r="B30" t="str">
        <f t="shared" si="1"/>
        <v>ICAT-001</v>
      </c>
      <c r="D30" t="e">
        <f t="shared" si="2"/>
        <v>#DIV/0!</v>
      </c>
      <c r="E30" t="e">
        <f t="shared" si="2"/>
        <v>#DIV/0!</v>
      </c>
      <c r="F30" t="str">
        <f t="shared" si="0"/>
        <v/>
      </c>
      <c r="G30" t="str">
        <f t="shared" si="0"/>
        <v/>
      </c>
      <c r="H30" t="str">
        <f t="shared" si="0"/>
        <v/>
      </c>
      <c r="I30" t="str">
        <f t="shared" si="0"/>
        <v/>
      </c>
      <c r="J30" t="str">
        <f t="shared" si="0"/>
        <v/>
      </c>
      <c r="K30" t="e">
        <f t="shared" si="0"/>
        <v>#DIV/0!</v>
      </c>
      <c r="L30" t="e">
        <f t="shared" si="0"/>
        <v>#DIV/0!</v>
      </c>
      <c r="M30" t="e">
        <f t="shared" si="0"/>
        <v>#DIV/0!</v>
      </c>
      <c r="N30" t="e">
        <f t="shared" si="0"/>
        <v>#DIV/0!</v>
      </c>
      <c r="O30" t="e">
        <f t="shared" si="0"/>
        <v>#DIV/0!</v>
      </c>
      <c r="P30" t="e">
        <f t="shared" si="0"/>
        <v>#DIV/0!</v>
      </c>
      <c r="Q30" t="e">
        <f t="shared" si="0"/>
        <v>#DIV/0!</v>
      </c>
    </row>
    <row r="31" spans="2:18" x14ac:dyDescent="0.25">
      <c r="B31" t="str">
        <f t="shared" si="1"/>
        <v>ICAT-003</v>
      </c>
      <c r="C31">
        <v>0.5</v>
      </c>
      <c r="D31">
        <f t="shared" si="2"/>
        <v>0</v>
      </c>
      <c r="E31">
        <f t="shared" si="2"/>
        <v>1</v>
      </c>
      <c r="F31">
        <f t="shared" si="0"/>
        <v>1</v>
      </c>
      <c r="G31" t="str">
        <f t="shared" si="0"/>
        <v/>
      </c>
      <c r="H31" t="str">
        <f t="shared" si="0"/>
        <v/>
      </c>
      <c r="I31" t="str">
        <f t="shared" si="0"/>
        <v/>
      </c>
      <c r="J31">
        <f t="shared" si="0"/>
        <v>1</v>
      </c>
      <c r="K31">
        <f t="shared" si="0"/>
        <v>1</v>
      </c>
      <c r="L31">
        <f t="shared" si="0"/>
        <v>1</v>
      </c>
      <c r="M31">
        <f t="shared" si="0"/>
        <v>1</v>
      </c>
      <c r="N31">
        <f t="shared" si="0"/>
        <v>1</v>
      </c>
      <c r="O31">
        <f t="shared" si="0"/>
        <v>1</v>
      </c>
      <c r="P31">
        <f t="shared" si="0"/>
        <v>1</v>
      </c>
      <c r="Q31">
        <f t="shared" si="0"/>
        <v>1</v>
      </c>
    </row>
    <row r="32" spans="2:18" x14ac:dyDescent="0.25">
      <c r="B32" t="str">
        <f t="shared" si="1"/>
        <v>ICAT-006</v>
      </c>
      <c r="C32">
        <v>8</v>
      </c>
      <c r="D32">
        <f t="shared" si="2"/>
        <v>0</v>
      </c>
      <c r="E32">
        <f t="shared" si="2"/>
        <v>0</v>
      </c>
      <c r="F32">
        <f t="shared" si="0"/>
        <v>0</v>
      </c>
      <c r="G32">
        <f t="shared" si="0"/>
        <v>0</v>
      </c>
      <c r="H32">
        <f t="shared" si="0"/>
        <v>0</v>
      </c>
      <c r="I32">
        <f t="shared" si="0"/>
        <v>0</v>
      </c>
      <c r="J32">
        <f t="shared" si="0"/>
        <v>1</v>
      </c>
      <c r="K32">
        <f t="shared" si="0"/>
        <v>1</v>
      </c>
      <c r="L32">
        <f t="shared" si="0"/>
        <v>1</v>
      </c>
      <c r="M32">
        <f t="shared" si="0"/>
        <v>1</v>
      </c>
      <c r="N32" t="str">
        <f t="shared" si="0"/>
        <v/>
      </c>
      <c r="O32">
        <f t="shared" si="0"/>
        <v>1</v>
      </c>
      <c r="P32">
        <f t="shared" si="0"/>
        <v>1</v>
      </c>
      <c r="Q32">
        <f t="shared" si="0"/>
        <v>1</v>
      </c>
    </row>
    <row r="33" spans="1:17" x14ac:dyDescent="0.25">
      <c r="B33" t="str">
        <f t="shared" si="1"/>
        <v>ICAT-009</v>
      </c>
      <c r="D33" t="e">
        <f t="shared" si="2"/>
        <v>#DIV/0!</v>
      </c>
      <c r="E33" t="e">
        <f t="shared" si="2"/>
        <v>#DIV/0!</v>
      </c>
      <c r="F33" t="e">
        <f t="shared" si="0"/>
        <v>#DIV/0!</v>
      </c>
      <c r="G33" t="e">
        <f t="shared" si="0"/>
        <v>#DIV/0!</v>
      </c>
      <c r="H33" t="e">
        <f t="shared" si="0"/>
        <v>#DIV/0!</v>
      </c>
      <c r="I33" t="e">
        <f t="shared" si="0"/>
        <v>#DIV/0!</v>
      </c>
      <c r="J33" t="str">
        <f t="shared" si="0"/>
        <v/>
      </c>
      <c r="K33" t="str">
        <f t="shared" si="0"/>
        <v/>
      </c>
      <c r="L33" t="e">
        <f t="shared" si="0"/>
        <v>#DIV/0!</v>
      </c>
      <c r="M33" t="str">
        <f t="shared" si="0"/>
        <v/>
      </c>
      <c r="N33" t="e">
        <f t="shared" si="0"/>
        <v>#DIV/0!</v>
      </c>
      <c r="O33" t="e">
        <f t="shared" si="0"/>
        <v>#DIV/0!</v>
      </c>
      <c r="P33" t="str">
        <f t="shared" si="0"/>
        <v/>
      </c>
      <c r="Q33" t="e">
        <f t="shared" si="0"/>
        <v>#DIV/0!</v>
      </c>
    </row>
    <row r="34" spans="1:17" x14ac:dyDescent="0.25">
      <c r="B34" t="str">
        <f t="shared" si="1"/>
        <v>ICAT-001</v>
      </c>
      <c r="D34" t="e">
        <f t="shared" si="2"/>
        <v>#DIV/0!</v>
      </c>
      <c r="E34" t="e">
        <f t="shared" si="2"/>
        <v>#DIV/0!</v>
      </c>
      <c r="F34" t="e">
        <f t="shared" si="0"/>
        <v>#DIV/0!</v>
      </c>
      <c r="G34" t="e">
        <f t="shared" si="0"/>
        <v>#DIV/0!</v>
      </c>
      <c r="H34" t="e">
        <f t="shared" si="0"/>
        <v>#DIV/0!</v>
      </c>
      <c r="I34" t="e">
        <f t="shared" si="0"/>
        <v>#DIV/0!</v>
      </c>
      <c r="J34" t="e">
        <f t="shared" si="0"/>
        <v>#DIV/0!</v>
      </c>
      <c r="K34" t="e">
        <f t="shared" si="0"/>
        <v>#DIV/0!</v>
      </c>
      <c r="L34" t="e">
        <f t="shared" si="0"/>
        <v>#DIV/0!</v>
      </c>
      <c r="M34" t="e">
        <f t="shared" si="0"/>
        <v>#DIV/0!</v>
      </c>
      <c r="N34" t="e">
        <f t="shared" si="0"/>
        <v>#DIV/0!</v>
      </c>
      <c r="O34" t="e">
        <f t="shared" si="0"/>
        <v>#DIV/0!</v>
      </c>
      <c r="P34" t="e">
        <f t="shared" si="0"/>
        <v>#DIV/0!</v>
      </c>
      <c r="Q34" t="e">
        <f t="shared" si="0"/>
        <v>#DIV/0!</v>
      </c>
    </row>
    <row r="35" spans="1:17" x14ac:dyDescent="0.25">
      <c r="B35" t="str">
        <f t="shared" si="1"/>
        <v>ICAT-003</v>
      </c>
      <c r="C35">
        <v>2</v>
      </c>
      <c r="D35">
        <f t="shared" si="2"/>
        <v>0</v>
      </c>
      <c r="E35">
        <f t="shared" si="2"/>
        <v>0</v>
      </c>
      <c r="F35">
        <f t="shared" si="0"/>
        <v>0</v>
      </c>
      <c r="G35">
        <f t="shared" si="0"/>
        <v>1</v>
      </c>
      <c r="H35" t="str">
        <f t="shared" si="0"/>
        <v/>
      </c>
      <c r="I35" t="str">
        <f t="shared" si="0"/>
        <v/>
      </c>
      <c r="J35">
        <f t="shared" si="0"/>
        <v>1</v>
      </c>
      <c r="K35">
        <f t="shared" si="0"/>
        <v>1</v>
      </c>
      <c r="L35">
        <f t="shared" si="0"/>
        <v>1</v>
      </c>
      <c r="M35">
        <f t="shared" si="0"/>
        <v>1</v>
      </c>
      <c r="N35">
        <f t="shared" si="0"/>
        <v>1</v>
      </c>
      <c r="O35">
        <f t="shared" si="0"/>
        <v>1</v>
      </c>
      <c r="P35">
        <f t="shared" si="0"/>
        <v>1</v>
      </c>
      <c r="Q35">
        <f t="shared" si="0"/>
        <v>1</v>
      </c>
    </row>
    <row r="36" spans="1:17" ht="15.75" thickBot="1" x14ac:dyDescent="0.3"/>
    <row r="37" spans="1:17" x14ac:dyDescent="0.25">
      <c r="A37" s="12" t="s">
        <v>32</v>
      </c>
      <c r="B37" s="13" t="s">
        <v>44</v>
      </c>
      <c r="C37" s="13">
        <f>COUNT(C22:C35)</f>
        <v>7</v>
      </c>
      <c r="D37" s="14"/>
    </row>
    <row r="38" spans="1:17" x14ac:dyDescent="0.25">
      <c r="A38" s="15"/>
      <c r="B38" s="6" t="s">
        <v>26</v>
      </c>
      <c r="C38" s="16">
        <f>AVERAGE(C21:C35)</f>
        <v>4.2857142857142856</v>
      </c>
      <c r="D38" s="17" t="s">
        <v>42</v>
      </c>
    </row>
    <row r="39" spans="1:17" x14ac:dyDescent="0.25">
      <c r="A39" s="15"/>
      <c r="B39" s="6" t="s">
        <v>33</v>
      </c>
      <c r="C39" s="16">
        <f>MEDIAN(C21:C35)</f>
        <v>1</v>
      </c>
      <c r="D39" s="17" t="s">
        <v>42</v>
      </c>
    </row>
    <row r="40" spans="1:17" x14ac:dyDescent="0.25">
      <c r="A40" s="15"/>
      <c r="B40" s="6" t="s">
        <v>34</v>
      </c>
      <c r="C40" s="16">
        <f>STDEV(C21:C35)</f>
        <v>6.6433371562362069</v>
      </c>
      <c r="D40" s="17" t="s">
        <v>42</v>
      </c>
    </row>
    <row r="41" spans="1:17" x14ac:dyDescent="0.25">
      <c r="A41" s="15"/>
      <c r="B41" s="6" t="s">
        <v>35</v>
      </c>
      <c r="C41" s="6">
        <f>QUARTILE(C21:C35,1)</f>
        <v>0.375</v>
      </c>
      <c r="D41" s="17" t="s">
        <v>42</v>
      </c>
    </row>
    <row r="42" spans="1:17" ht="15.75" thickBot="1" x14ac:dyDescent="0.3">
      <c r="A42" s="18"/>
      <c r="B42" s="19" t="s">
        <v>40</v>
      </c>
      <c r="C42" s="19">
        <f>QUARTILE(C21:C35,3)</f>
        <v>5</v>
      </c>
      <c r="D42" s="27" t="s">
        <v>42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</row>
    <row r="43" spans="1:17" ht="15.75" thickBot="1" x14ac:dyDescent="0.3"/>
    <row r="44" spans="1:17" ht="15.75" thickBot="1" x14ac:dyDescent="0.3">
      <c r="A44" s="23" t="s">
        <v>37</v>
      </c>
      <c r="B44" s="24"/>
      <c r="C44" s="25">
        <f>COUNTIF(H21:H35,1)/C37</f>
        <v>0.42857142857142855</v>
      </c>
      <c r="D44" s="26"/>
    </row>
    <row r="45" spans="1:17" ht="15.75" thickBot="1" x14ac:dyDescent="0.3"/>
    <row r="46" spans="1:17" x14ac:dyDescent="0.25">
      <c r="A46" s="12" t="s">
        <v>39</v>
      </c>
      <c r="B46" s="13" t="s">
        <v>44</v>
      </c>
      <c r="C46" s="13">
        <f>COUNT(C4:C18)</f>
        <v>10</v>
      </c>
      <c r="D46" s="14"/>
    </row>
    <row r="47" spans="1:17" x14ac:dyDescent="0.25">
      <c r="A47" s="15" t="s">
        <v>46</v>
      </c>
      <c r="B47" s="6" t="s">
        <v>26</v>
      </c>
      <c r="C47" s="16">
        <f>AVERAGE(C4:C18)</f>
        <v>5.8</v>
      </c>
      <c r="D47" s="17" t="s">
        <v>42</v>
      </c>
    </row>
    <row r="48" spans="1:17" x14ac:dyDescent="0.25">
      <c r="A48" s="15"/>
      <c r="B48" s="6" t="s">
        <v>33</v>
      </c>
      <c r="C48" s="16">
        <f>MEDIAN(C4:C18)</f>
        <v>2</v>
      </c>
      <c r="D48" s="17" t="s">
        <v>42</v>
      </c>
    </row>
    <row r="49" spans="1:4" x14ac:dyDescent="0.25">
      <c r="A49" s="15"/>
      <c r="B49" s="6" t="s">
        <v>34</v>
      </c>
      <c r="C49" s="16">
        <f>STDEV(C4:C18)</f>
        <v>8.4391613590714361</v>
      </c>
      <c r="D49" s="17" t="s">
        <v>42</v>
      </c>
    </row>
    <row r="50" spans="1:4" x14ac:dyDescent="0.25">
      <c r="A50" s="15"/>
      <c r="B50" s="6" t="s">
        <v>35</v>
      </c>
      <c r="C50" s="6">
        <f>QUARTILE(C4:C18,1)</f>
        <v>0.625</v>
      </c>
      <c r="D50" s="17" t="s">
        <v>42</v>
      </c>
    </row>
    <row r="51" spans="1:4" ht="15.75" thickBot="1" x14ac:dyDescent="0.3">
      <c r="A51" s="18"/>
      <c r="B51" s="19" t="s">
        <v>40</v>
      </c>
      <c r="C51" s="19">
        <f>QUARTILE(C4:C18,3)</f>
        <v>6.5</v>
      </c>
      <c r="D51" s="27" t="s">
        <v>42</v>
      </c>
    </row>
    <row r="53" spans="1:4" ht="15.75" thickBot="1" x14ac:dyDescent="0.3"/>
    <row r="54" spans="1:4" x14ac:dyDescent="0.25">
      <c r="A54" s="12" t="s">
        <v>41</v>
      </c>
      <c r="B54" s="13" t="s">
        <v>44</v>
      </c>
      <c r="C54" s="21">
        <f>COUNT(I4:I18)</f>
        <v>11</v>
      </c>
      <c r="D54" s="14"/>
    </row>
    <row r="55" spans="1:4" x14ac:dyDescent="0.25">
      <c r="A55" s="15"/>
      <c r="B55" s="6" t="s">
        <v>26</v>
      </c>
      <c r="C55" s="16">
        <f>AVERAGE(I4:I18)</f>
        <v>17.518181818181816</v>
      </c>
      <c r="D55" s="17" t="s">
        <v>43</v>
      </c>
    </row>
    <row r="56" spans="1:4" x14ac:dyDescent="0.25">
      <c r="A56" s="15"/>
      <c r="B56" s="6" t="s">
        <v>33</v>
      </c>
      <c r="C56" s="16">
        <f>MEDIAN(I4:I18)</f>
        <v>0</v>
      </c>
      <c r="D56" s="17" t="s">
        <v>43</v>
      </c>
    </row>
    <row r="57" spans="1:4" x14ac:dyDescent="0.25">
      <c r="A57" s="15"/>
      <c r="B57" s="6" t="s">
        <v>34</v>
      </c>
      <c r="C57" s="16">
        <f>STDEV(I4:I18)</f>
        <v>34.491248982367054</v>
      </c>
      <c r="D57" s="17" t="s">
        <v>43</v>
      </c>
    </row>
    <row r="58" spans="1:4" x14ac:dyDescent="0.25">
      <c r="A58" s="15"/>
      <c r="B58" s="6" t="s">
        <v>35</v>
      </c>
      <c r="C58" s="16">
        <f>QUARTILE(I4:I18,1)</f>
        <v>0</v>
      </c>
      <c r="D58" s="17" t="s">
        <v>43</v>
      </c>
    </row>
    <row r="59" spans="1:4" ht="15.75" thickBot="1" x14ac:dyDescent="0.3">
      <c r="A59" s="18"/>
      <c r="B59" s="19" t="s">
        <v>40</v>
      </c>
      <c r="C59" s="22">
        <f>QUARTILE(I4:I18,3)</f>
        <v>9.620000000000001</v>
      </c>
      <c r="D59" s="20" t="s">
        <v>43</v>
      </c>
    </row>
  </sheetData>
  <mergeCells count="1">
    <mergeCell ref="Q1:Z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 skin swelling</vt:lpstr>
      <vt:lpstr>skin pain</vt:lpstr>
      <vt:lpstr>abdominal pain</vt:lpstr>
    </vt:vector>
  </TitlesOfParts>
  <Company>Barts Health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Astin, Paul</dc:creator>
  <cp:lastModifiedBy>Astin Paul</cp:lastModifiedBy>
  <dcterms:created xsi:type="dcterms:W3CDTF">2017-07-20T12:28:25Z</dcterms:created>
  <dcterms:modified xsi:type="dcterms:W3CDTF">2017-07-28T14:39:20Z</dcterms:modified>
</cp:coreProperties>
</file>