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7100" windowHeight="6480"/>
  </bookViews>
  <sheets>
    <sheet name="Ark1" sheetId="1" r:id="rId1"/>
    <sheet name="Ark2" sheetId="2" r:id="rId2"/>
    <sheet name="Ark3" sheetId="3" r:id="rId3"/>
  </sheets>
  <calcPr calcId="145621" concurrentCalc="0"/>
</workbook>
</file>

<file path=xl/calcChain.xml><?xml version="1.0" encoding="utf-8"?>
<calcChain xmlns="http://schemas.openxmlformats.org/spreadsheetml/2006/main">
  <c r="D4" i="1" l="1"/>
  <c r="E11" i="1"/>
  <c r="D11" i="1"/>
  <c r="C11" i="1"/>
  <c r="H8" i="1"/>
  <c r="H9" i="1"/>
  <c r="H10" i="1"/>
  <c r="H11" i="1"/>
  <c r="H12" i="1"/>
  <c r="G8" i="1"/>
  <c r="G9" i="1"/>
  <c r="G10" i="1"/>
  <c r="G11" i="1"/>
  <c r="G12" i="1"/>
  <c r="E12" i="1"/>
  <c r="C12" i="1"/>
  <c r="E10" i="1"/>
  <c r="D10" i="1"/>
  <c r="C10" i="1"/>
  <c r="C9" i="1"/>
  <c r="F12" i="1"/>
  <c r="F11" i="1"/>
  <c r="F10" i="1"/>
  <c r="D7" i="1"/>
  <c r="C7" i="1"/>
  <c r="D6" i="1"/>
  <c r="C6" i="1"/>
  <c r="D5" i="1"/>
  <c r="C5" i="1"/>
  <c r="C4" i="1"/>
  <c r="G6" i="1"/>
  <c r="E6" i="1"/>
  <c r="H6" i="1"/>
  <c r="G5" i="1"/>
  <c r="E5" i="1"/>
  <c r="H5" i="1"/>
  <c r="G4" i="1"/>
  <c r="E4" i="1"/>
  <c r="H4" i="1"/>
  <c r="G7" i="1"/>
  <c r="E7" i="1"/>
  <c r="H7" i="1"/>
</calcChain>
</file>

<file path=xl/sharedStrings.xml><?xml version="1.0" encoding="utf-8"?>
<sst xmlns="http://schemas.openxmlformats.org/spreadsheetml/2006/main" count="19" uniqueCount="15">
  <si>
    <t>total</t>
  </si>
  <si>
    <t>Non-effect</t>
  </si>
  <si>
    <t>total total</t>
  </si>
  <si>
    <t>Effect of oxygen</t>
  </si>
  <si>
    <t>Placebo</t>
  </si>
  <si>
    <t>Simple Mask</t>
  </si>
  <si>
    <t>O2ptimask</t>
  </si>
  <si>
    <t>Time = 15 minutes</t>
  </si>
  <si>
    <t>Painfreedom</t>
  </si>
  <si>
    <t>Pain relief (≥2 points)</t>
  </si>
  <si>
    <t>Time = 30 minutes</t>
  </si>
  <si>
    <t xml:space="preserve"> </t>
  </si>
  <si>
    <t>Rescue treatment</t>
  </si>
  <si>
    <t>ODV: antaget at den sidste md er nul. (inkl.nr 400 smerfrihed ved t30) (tjek i journal torsdag d. 8.1.14 (er bestilt)</t>
  </si>
  <si>
    <t>DVO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</si>
</sst>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" fontId="0" fillId="0" borderId="0" xfId="0" applyNumberFormat="1"/>
    <xf numFmtId="9" fontId="0" fillId="0" borderId="0" xfId="0" applyNumberFormat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>
                <a:latin typeface="Times New Roman" panose="02020603050405020304" pitchFamily="18" charset="0"/>
                <a:cs typeface="Times New Roman" panose="02020603050405020304" pitchFamily="18" charset="0"/>
              </a:rPr>
              <a:t>Figur  4: Effect of Oxygen</a:t>
            </a:r>
            <a:r>
              <a:rPr lang="en-US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 Treatment</a:t>
            </a:r>
            <a:endParaRPr lang="en-US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'Ark1'!$C$3</c:f>
              <c:strCache>
                <c:ptCount val="1"/>
                <c:pt idx="0">
                  <c:v>Painfreedom</c:v>
                </c:pt>
              </c:strCache>
            </c:strRef>
          </c:tx>
          <c:spPr>
            <a:pattFill prst="wdDnDiag">
              <a:fgClr>
                <a:schemeClr val="tx1"/>
              </a:fgClr>
              <a:bgClr>
                <a:schemeClr val="bg1"/>
              </a:bgClr>
            </a:pattFill>
            <a:ln>
              <a:solidFill>
                <a:schemeClr val="tx1"/>
              </a:solidFill>
            </a:ln>
          </c:spPr>
          <c:invertIfNegative val="0"/>
          <c:cat>
            <c:multiLvlStrRef>
              <c:f>'Ark1'!$A$4:$B$12</c:f>
              <c:multiLvlStrCache>
                <c:ptCount val="9"/>
                <c:lvl>
                  <c:pt idx="0">
                    <c:v>Simple Mask</c:v>
                  </c:pt>
                  <c:pt idx="1">
                    <c:v>O2ptimask</c:v>
                  </c:pt>
                  <c:pt idx="2">
                    <c:v>DVO</c:v>
                  </c:pt>
                  <c:pt idx="3">
                    <c:v>Placebo</c:v>
                  </c:pt>
                  <c:pt idx="5">
                    <c:v>Simple Mask</c:v>
                  </c:pt>
                  <c:pt idx="6">
                    <c:v>O2ptimask</c:v>
                  </c:pt>
                  <c:pt idx="7">
                    <c:v>DVO</c:v>
                  </c:pt>
                  <c:pt idx="8">
                    <c:v>Placebo</c:v>
                  </c:pt>
                </c:lvl>
                <c:lvl>
                  <c:pt idx="0">
                    <c:v>Time = 15 minutes</c:v>
                  </c:pt>
                  <c:pt idx="4">
                    <c:v> </c:v>
                  </c:pt>
                  <c:pt idx="5">
                    <c:v>Time = 30 minutes</c:v>
                  </c:pt>
                </c:lvl>
              </c:multiLvlStrCache>
            </c:multiLvlStrRef>
          </c:cat>
          <c:val>
            <c:numRef>
              <c:f>'Ark1'!$C$4:$C$12</c:f>
              <c:numCache>
                <c:formatCode>0%</c:formatCode>
                <c:ptCount val="9"/>
                <c:pt idx="0">
                  <c:v>0.2857142857142857</c:v>
                </c:pt>
                <c:pt idx="1">
                  <c:v>0.28125</c:v>
                </c:pt>
                <c:pt idx="2">
                  <c:v>0.41935483870967744</c:v>
                </c:pt>
                <c:pt idx="3">
                  <c:v>0.27272727272727271</c:v>
                </c:pt>
                <c:pt idx="5" formatCode="0.00%">
                  <c:v>0.5</c:v>
                </c:pt>
                <c:pt idx="6" formatCode="0.00%">
                  <c:v>0.53125</c:v>
                </c:pt>
                <c:pt idx="7" formatCode="0.00%">
                  <c:v>0.64516129032258063</c:v>
                </c:pt>
                <c:pt idx="8" formatCode="0.00%">
                  <c:v>0.45454545454545453</c:v>
                </c:pt>
              </c:numCache>
            </c:numRef>
          </c:val>
        </c:ser>
        <c:ser>
          <c:idx val="1"/>
          <c:order val="1"/>
          <c:tx>
            <c:strRef>
              <c:f>'Ark1'!$D$3</c:f>
              <c:strCache>
                <c:ptCount val="1"/>
                <c:pt idx="0">
                  <c:v>Pain relief (≥2 points)</c:v>
                </c:pt>
              </c:strCache>
            </c:strRef>
          </c:tx>
          <c:spPr>
            <a:pattFill prst="ltDnDiag">
              <a:fgClr>
                <a:schemeClr val="tx1"/>
              </a:fgClr>
              <a:bgClr>
                <a:schemeClr val="bg1"/>
              </a:bgClr>
            </a:pattFill>
            <a:ln>
              <a:solidFill>
                <a:schemeClr val="tx1"/>
              </a:solidFill>
            </a:ln>
          </c:spPr>
          <c:invertIfNegative val="0"/>
          <c:cat>
            <c:multiLvlStrRef>
              <c:f>'Ark1'!$A$4:$B$12</c:f>
              <c:multiLvlStrCache>
                <c:ptCount val="9"/>
                <c:lvl>
                  <c:pt idx="0">
                    <c:v>Simple Mask</c:v>
                  </c:pt>
                  <c:pt idx="1">
                    <c:v>O2ptimask</c:v>
                  </c:pt>
                  <c:pt idx="2">
                    <c:v>DVO</c:v>
                  </c:pt>
                  <c:pt idx="3">
                    <c:v>Placebo</c:v>
                  </c:pt>
                  <c:pt idx="5">
                    <c:v>Simple Mask</c:v>
                  </c:pt>
                  <c:pt idx="6">
                    <c:v>O2ptimask</c:v>
                  </c:pt>
                  <c:pt idx="7">
                    <c:v>DVO</c:v>
                  </c:pt>
                  <c:pt idx="8">
                    <c:v>Placebo</c:v>
                  </c:pt>
                </c:lvl>
                <c:lvl>
                  <c:pt idx="0">
                    <c:v>Time = 15 minutes</c:v>
                  </c:pt>
                  <c:pt idx="4">
                    <c:v> </c:v>
                  </c:pt>
                  <c:pt idx="5">
                    <c:v>Time = 30 minutes</c:v>
                  </c:pt>
                </c:lvl>
              </c:multiLvlStrCache>
            </c:multiLvlStrRef>
          </c:cat>
          <c:val>
            <c:numRef>
              <c:f>'Ark1'!$D$4:$D$12</c:f>
              <c:numCache>
                <c:formatCode>0%</c:formatCode>
                <c:ptCount val="9"/>
                <c:pt idx="0">
                  <c:v>0.10714285714285714</c:v>
                </c:pt>
                <c:pt idx="1">
                  <c:v>0.15625</c:v>
                </c:pt>
                <c:pt idx="2">
                  <c:v>9.6774193548387094E-2</c:v>
                </c:pt>
                <c:pt idx="3">
                  <c:v>0.18181818181818182</c:v>
                </c:pt>
                <c:pt idx="5" formatCode="0.00%">
                  <c:v>0</c:v>
                </c:pt>
                <c:pt idx="6" formatCode="0.00%">
                  <c:v>0.125</c:v>
                </c:pt>
                <c:pt idx="7" formatCode="0.00%">
                  <c:v>3.2258064516129031E-2</c:v>
                </c:pt>
                <c:pt idx="8" formatCode="0.00%">
                  <c:v>0</c:v>
                </c:pt>
              </c:numCache>
            </c:numRef>
          </c:val>
        </c:ser>
        <c:ser>
          <c:idx val="2"/>
          <c:order val="2"/>
          <c:tx>
            <c:strRef>
              <c:f>'Ark1'!$E$3</c:f>
              <c:strCache>
                <c:ptCount val="1"/>
                <c:pt idx="0">
                  <c:v>Non-effect</c:v>
                </c:pt>
              </c:strCache>
            </c:strRef>
          </c:tx>
          <c:spPr>
            <a:pattFill prst="pct10">
              <a:fgClr>
                <a:schemeClr val="tx1"/>
              </a:fgClr>
              <a:bgClr>
                <a:schemeClr val="bg1"/>
              </a:bgClr>
            </a:pattFill>
            <a:ln>
              <a:solidFill>
                <a:schemeClr val="tx1"/>
              </a:solidFill>
            </a:ln>
          </c:spPr>
          <c:invertIfNegative val="0"/>
          <c:cat>
            <c:multiLvlStrRef>
              <c:f>'Ark1'!$A$4:$B$12</c:f>
              <c:multiLvlStrCache>
                <c:ptCount val="9"/>
                <c:lvl>
                  <c:pt idx="0">
                    <c:v>Simple Mask</c:v>
                  </c:pt>
                  <c:pt idx="1">
                    <c:v>O2ptimask</c:v>
                  </c:pt>
                  <c:pt idx="2">
                    <c:v>DVO</c:v>
                  </c:pt>
                  <c:pt idx="3">
                    <c:v>Placebo</c:v>
                  </c:pt>
                  <c:pt idx="5">
                    <c:v>Simple Mask</c:v>
                  </c:pt>
                  <c:pt idx="6">
                    <c:v>O2ptimask</c:v>
                  </c:pt>
                  <c:pt idx="7">
                    <c:v>DVO</c:v>
                  </c:pt>
                  <c:pt idx="8">
                    <c:v>Placebo</c:v>
                  </c:pt>
                </c:lvl>
                <c:lvl>
                  <c:pt idx="0">
                    <c:v>Time = 15 minutes</c:v>
                  </c:pt>
                  <c:pt idx="4">
                    <c:v> </c:v>
                  </c:pt>
                  <c:pt idx="5">
                    <c:v>Time = 30 minutes</c:v>
                  </c:pt>
                </c:lvl>
              </c:multiLvlStrCache>
            </c:multiLvlStrRef>
          </c:cat>
          <c:val>
            <c:numRef>
              <c:f>'Ark1'!$E$4:$E$12</c:f>
              <c:numCache>
                <c:formatCode>0%</c:formatCode>
                <c:ptCount val="9"/>
                <c:pt idx="0">
                  <c:v>0.60714285714285721</c:v>
                </c:pt>
                <c:pt idx="1">
                  <c:v>0.5625</c:v>
                </c:pt>
                <c:pt idx="2">
                  <c:v>0.4838709677419355</c:v>
                </c:pt>
                <c:pt idx="3">
                  <c:v>0.54545454545454541</c:v>
                </c:pt>
                <c:pt idx="5" formatCode="0.00%">
                  <c:v>0</c:v>
                </c:pt>
                <c:pt idx="6" formatCode="0.00%">
                  <c:v>0.15625</c:v>
                </c:pt>
                <c:pt idx="7" formatCode="0.00%">
                  <c:v>9.6774193548387094E-2</c:v>
                </c:pt>
                <c:pt idx="8" formatCode="0.00%">
                  <c:v>9.0909090909090912E-2</c:v>
                </c:pt>
              </c:numCache>
            </c:numRef>
          </c:val>
        </c:ser>
        <c:ser>
          <c:idx val="3"/>
          <c:order val="3"/>
          <c:tx>
            <c:strRef>
              <c:f>'Ark1'!$F$3</c:f>
              <c:strCache>
                <c:ptCount val="1"/>
                <c:pt idx="0">
                  <c:v>Rescue treatment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</c:spPr>
          <c:invertIfNegative val="0"/>
          <c:cat>
            <c:multiLvlStrRef>
              <c:f>'Ark1'!$A$4:$B$12</c:f>
              <c:multiLvlStrCache>
                <c:ptCount val="9"/>
                <c:lvl>
                  <c:pt idx="0">
                    <c:v>Simple Mask</c:v>
                  </c:pt>
                  <c:pt idx="1">
                    <c:v>O2ptimask</c:v>
                  </c:pt>
                  <c:pt idx="2">
                    <c:v>DVO</c:v>
                  </c:pt>
                  <c:pt idx="3">
                    <c:v>Placebo</c:v>
                  </c:pt>
                  <c:pt idx="5">
                    <c:v>Simple Mask</c:v>
                  </c:pt>
                  <c:pt idx="6">
                    <c:v>O2ptimask</c:v>
                  </c:pt>
                  <c:pt idx="7">
                    <c:v>DVO</c:v>
                  </c:pt>
                  <c:pt idx="8">
                    <c:v>Placebo</c:v>
                  </c:pt>
                </c:lvl>
                <c:lvl>
                  <c:pt idx="0">
                    <c:v>Time = 15 minutes</c:v>
                  </c:pt>
                  <c:pt idx="4">
                    <c:v> </c:v>
                  </c:pt>
                  <c:pt idx="5">
                    <c:v>Time = 30 minutes</c:v>
                  </c:pt>
                </c:lvl>
              </c:multiLvlStrCache>
            </c:multiLvlStrRef>
          </c:cat>
          <c:val>
            <c:numRef>
              <c:f>'Ark1'!$F$4:$F$12</c:f>
              <c:numCache>
                <c:formatCode>General</c:formatCode>
                <c:ptCount val="9"/>
                <c:pt idx="5" formatCode="0.00%">
                  <c:v>0.5</c:v>
                </c:pt>
                <c:pt idx="6" formatCode="0.00%">
                  <c:v>0.1875</c:v>
                </c:pt>
                <c:pt idx="7" formatCode="0.00%">
                  <c:v>0.22580645161290322</c:v>
                </c:pt>
                <c:pt idx="8" formatCode="0.00%">
                  <c:v>0.45454545454545453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125084416"/>
        <c:axId val="125085952"/>
      </c:barChart>
      <c:catAx>
        <c:axId val="1250844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>
            <a:noFill/>
          </a:ln>
        </c:spPr>
        <c:txPr>
          <a:bodyPr/>
          <a:lstStyle/>
          <a:p>
            <a:pPr>
              <a:defRPr>
                <a:latin typeface="Times New Roman" panose="02020603050405020304" pitchFamily="18" charset="0"/>
                <a:cs typeface="Times New Roman" panose="02020603050405020304" pitchFamily="18" charset="0"/>
              </a:defRPr>
            </a:pPr>
            <a:endParaRPr lang="da-DK"/>
          </a:p>
        </c:txPr>
        <c:crossAx val="125085952"/>
        <c:crosses val="autoZero"/>
        <c:auto val="1"/>
        <c:lblAlgn val="ctr"/>
        <c:lblOffset val="100"/>
        <c:noMultiLvlLbl val="0"/>
      </c:catAx>
      <c:valAx>
        <c:axId val="125085952"/>
        <c:scaling>
          <c:orientation val="minMax"/>
          <c:max val="1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%" sourceLinked="1"/>
        <c:majorTickMark val="none"/>
        <c:minorTickMark val="none"/>
        <c:tickLblPos val="nextTo"/>
        <c:spPr>
          <a:ln>
            <a:solidFill>
              <a:schemeClr val="bg1">
                <a:lumMod val="85000"/>
              </a:schemeClr>
            </a:solidFill>
          </a:ln>
        </c:spPr>
        <c:crossAx val="125084416"/>
        <c:crosses val="autoZero"/>
        <c:crossBetween val="between"/>
      </c:valAx>
    </c:plotArea>
    <c:legend>
      <c:legendPos val="r"/>
      <c:layout/>
      <c:overlay val="0"/>
      <c:txPr>
        <a:bodyPr/>
        <a:lstStyle/>
        <a:p>
          <a:pPr>
            <a:defRPr>
              <a:latin typeface="Times New Roman" panose="02020603050405020304" pitchFamily="18" charset="0"/>
              <a:cs typeface="Times New Roman" panose="02020603050405020304" pitchFamily="18" charset="0"/>
            </a:defRPr>
          </a:pPr>
          <a:endParaRPr lang="da-DK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176212</xdr:colOff>
      <xdr:row>2</xdr:row>
      <xdr:rowOff>19050</xdr:rowOff>
    </xdr:from>
    <xdr:to>
      <xdr:col>21</xdr:col>
      <xdr:colOff>57150</xdr:colOff>
      <xdr:row>25</xdr:row>
      <xdr:rowOff>95250</xdr:rowOff>
    </xdr:to>
    <xdr:graphicFrame macro="">
      <xdr:nvGraphicFramePr>
        <xdr:cNvPr id="4" name="Diagram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C7" sqref="C7"/>
    </sheetView>
  </sheetViews>
  <sheetFormatPr defaultRowHeight="15" x14ac:dyDescent="0.25"/>
  <sheetData>
    <row r="1" spans="1:8" x14ac:dyDescent="0.25">
      <c r="B1" t="s">
        <v>3</v>
      </c>
    </row>
    <row r="3" spans="1:8" x14ac:dyDescent="0.25">
      <c r="C3" t="s">
        <v>8</v>
      </c>
      <c r="D3" t="s">
        <v>9</v>
      </c>
      <c r="E3" t="s">
        <v>1</v>
      </c>
      <c r="F3" t="s">
        <v>12</v>
      </c>
      <c r="G3" t="s">
        <v>0</v>
      </c>
      <c r="H3" t="s">
        <v>2</v>
      </c>
    </row>
    <row r="4" spans="1:8" x14ac:dyDescent="0.25">
      <c r="A4" t="s">
        <v>7</v>
      </c>
      <c r="B4" t="s">
        <v>5</v>
      </c>
      <c r="C4" s="2">
        <f>8/28</f>
        <v>0.2857142857142857</v>
      </c>
      <c r="D4" s="2">
        <f>3/28</f>
        <v>0.10714285714285714</v>
      </c>
      <c r="E4" s="2">
        <f>1-G4</f>
        <v>0.60714285714285721</v>
      </c>
      <c r="G4" s="1">
        <f>C4+D4</f>
        <v>0.39285714285714285</v>
      </c>
      <c r="H4" s="1">
        <f>D4+C4+E4+F4</f>
        <v>1</v>
      </c>
    </row>
    <row r="5" spans="1:8" x14ac:dyDescent="0.25">
      <c r="B5" t="s">
        <v>6</v>
      </c>
      <c r="C5" s="2">
        <f>9/32</f>
        <v>0.28125</v>
      </c>
      <c r="D5" s="2">
        <f>5/32</f>
        <v>0.15625</v>
      </c>
      <c r="E5" s="2">
        <f>1-G5</f>
        <v>0.5625</v>
      </c>
      <c r="G5" s="1">
        <f>C5+D5</f>
        <v>0.4375</v>
      </c>
      <c r="H5" s="1">
        <f>D5+C5+E5+F5</f>
        <v>1</v>
      </c>
    </row>
    <row r="6" spans="1:8" x14ac:dyDescent="0.25">
      <c r="B6" t="s">
        <v>14</v>
      </c>
      <c r="C6" s="2">
        <f>13/31</f>
        <v>0.41935483870967744</v>
      </c>
      <c r="D6" s="2">
        <f>3/31</f>
        <v>9.6774193548387094E-2</v>
      </c>
      <c r="E6" s="2">
        <f>1-G6</f>
        <v>0.4838709677419355</v>
      </c>
      <c r="G6" s="1">
        <f>C6+D6</f>
        <v>0.5161290322580645</v>
      </c>
      <c r="H6" s="1">
        <f>D6+C6+E6+F6</f>
        <v>1</v>
      </c>
    </row>
    <row r="7" spans="1:8" x14ac:dyDescent="0.25">
      <c r="B7" t="s">
        <v>4</v>
      </c>
      <c r="C7" s="2">
        <f>3/11</f>
        <v>0.27272727272727271</v>
      </c>
      <c r="D7" s="2">
        <f>2/11</f>
        <v>0.18181818181818182</v>
      </c>
      <c r="E7" s="2">
        <f>1-G7</f>
        <v>0.54545454545454541</v>
      </c>
      <c r="G7" s="1">
        <f>C7+D7</f>
        <v>0.45454545454545453</v>
      </c>
      <c r="H7" s="1">
        <f>D7+C7+E7+F7</f>
        <v>1</v>
      </c>
    </row>
    <row r="8" spans="1:8" x14ac:dyDescent="0.25">
      <c r="A8" t="s">
        <v>11</v>
      </c>
      <c r="E8" s="1"/>
      <c r="G8" s="1">
        <f t="shared" ref="G8:G12" si="0">C8+D8</f>
        <v>0</v>
      </c>
      <c r="H8" s="1">
        <f t="shared" ref="H8:H12" si="1">D8+C8+E8+F8</f>
        <v>0</v>
      </c>
    </row>
    <row r="9" spans="1:8" x14ac:dyDescent="0.25">
      <c r="A9" t="s">
        <v>10</v>
      </c>
      <c r="B9" t="s">
        <v>5</v>
      </c>
      <c r="C9" s="3">
        <f>14/28</f>
        <v>0.5</v>
      </c>
      <c r="D9" s="3">
        <v>0</v>
      </c>
      <c r="E9" s="3">
        <v>0</v>
      </c>
      <c r="F9" s="3">
        <v>0.5</v>
      </c>
      <c r="G9" s="1">
        <f t="shared" si="0"/>
        <v>0.5</v>
      </c>
      <c r="H9" s="1">
        <f t="shared" si="1"/>
        <v>1</v>
      </c>
    </row>
    <row r="10" spans="1:8" x14ac:dyDescent="0.25">
      <c r="B10" t="s">
        <v>6</v>
      </c>
      <c r="C10" s="3">
        <f>17/32</f>
        <v>0.53125</v>
      </c>
      <c r="D10" s="3">
        <f>4/32</f>
        <v>0.125</v>
      </c>
      <c r="E10" s="3">
        <f>5/32</f>
        <v>0.15625</v>
      </c>
      <c r="F10" s="3">
        <f>6/32</f>
        <v>0.1875</v>
      </c>
      <c r="G10" s="1">
        <f t="shared" si="0"/>
        <v>0.65625</v>
      </c>
      <c r="H10" s="1">
        <f t="shared" si="1"/>
        <v>1</v>
      </c>
    </row>
    <row r="11" spans="1:8" x14ac:dyDescent="0.25">
      <c r="B11" t="s">
        <v>14</v>
      </c>
      <c r="C11" s="3">
        <f>20/31</f>
        <v>0.64516129032258063</v>
      </c>
      <c r="D11" s="3">
        <f>1/31</f>
        <v>3.2258064516129031E-2</v>
      </c>
      <c r="E11" s="3">
        <f>3/31</f>
        <v>9.6774193548387094E-2</v>
      </c>
      <c r="F11" s="3">
        <f>7/31</f>
        <v>0.22580645161290322</v>
      </c>
      <c r="G11" s="1">
        <f t="shared" si="0"/>
        <v>0.67741935483870963</v>
      </c>
      <c r="H11" s="1">
        <f t="shared" si="1"/>
        <v>1</v>
      </c>
    </row>
    <row r="12" spans="1:8" x14ac:dyDescent="0.25">
      <c r="B12" t="s">
        <v>4</v>
      </c>
      <c r="C12" s="3">
        <f>5/11</f>
        <v>0.45454545454545453</v>
      </c>
      <c r="D12" s="3">
        <v>0</v>
      </c>
      <c r="E12" s="3">
        <f>1/11</f>
        <v>9.0909090909090912E-2</v>
      </c>
      <c r="F12" s="3">
        <f>5/11</f>
        <v>0.45454545454545453</v>
      </c>
      <c r="G12" s="1">
        <f t="shared" si="0"/>
        <v>0.45454545454545453</v>
      </c>
      <c r="H12" s="1">
        <f t="shared" si="1"/>
        <v>1</v>
      </c>
    </row>
    <row r="14" spans="1:8" x14ac:dyDescent="0.25">
      <c r="A14" t="s">
        <v>13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Region Hovedstaden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Anja Sofie Petersen</dc:creator>
  <cp:lastModifiedBy>Anja Sofie Petersen</cp:lastModifiedBy>
  <dcterms:created xsi:type="dcterms:W3CDTF">2015-01-02T16:56:21Z</dcterms:created>
  <dcterms:modified xsi:type="dcterms:W3CDTF">2016-07-27T11:55:37Z</dcterms:modified>
</cp:coreProperties>
</file>