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risi2\OneDrive - Novartis Pharma AG\Desktop\EuDraCT PhD\"/>
    </mc:Choice>
  </mc:AlternateContent>
  <xr:revisionPtr revIDLastSave="0" documentId="8_{C76927D8-505F-4D81-828F-C18CDD8E06E3}" xr6:coauthVersionLast="46" xr6:coauthVersionMax="46" xr10:uidLastSave="{00000000-0000-0000-0000-000000000000}"/>
  <bookViews>
    <workbookView xWindow="-110" yWindow="-110" windowWidth="19420" windowHeight="10420" xr2:uid="{88151E02-91E5-4588-861C-CACDCCA2D44B}"/>
  </bookViews>
  <sheets>
    <sheet name="Plasma Gluco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8" i="1" l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R78" i="1" s="1"/>
  <c r="S78" i="1" s="1"/>
  <c r="J77" i="1"/>
  <c r="B77" i="1"/>
  <c r="N76" i="1"/>
  <c r="N77" i="1" s="1"/>
  <c r="M76" i="1"/>
  <c r="M77" i="1" s="1"/>
  <c r="J76" i="1"/>
  <c r="F76" i="1"/>
  <c r="F77" i="1" s="1"/>
  <c r="E76" i="1"/>
  <c r="E77" i="1" s="1"/>
  <c r="B76" i="1"/>
  <c r="P75" i="1"/>
  <c r="O75" i="1"/>
  <c r="N75" i="1"/>
  <c r="M75" i="1"/>
  <c r="L75" i="1"/>
  <c r="K75" i="1"/>
  <c r="J75" i="1"/>
  <c r="I75" i="1"/>
  <c r="Q75" i="1" s="1"/>
  <c r="H75" i="1"/>
  <c r="G75" i="1"/>
  <c r="F75" i="1"/>
  <c r="E75" i="1"/>
  <c r="D75" i="1"/>
  <c r="C75" i="1"/>
  <c r="B75" i="1"/>
  <c r="T75" i="1" s="1"/>
  <c r="P74" i="1"/>
  <c r="P76" i="1" s="1"/>
  <c r="P77" i="1" s="1"/>
  <c r="O74" i="1"/>
  <c r="O76" i="1" s="1"/>
  <c r="O77" i="1" s="1"/>
  <c r="N74" i="1"/>
  <c r="M74" i="1"/>
  <c r="L74" i="1"/>
  <c r="L76" i="1" s="1"/>
  <c r="L77" i="1" s="1"/>
  <c r="K74" i="1"/>
  <c r="K76" i="1" s="1"/>
  <c r="K77" i="1" s="1"/>
  <c r="J74" i="1"/>
  <c r="I74" i="1"/>
  <c r="I76" i="1" s="1"/>
  <c r="I77" i="1" s="1"/>
  <c r="H74" i="1"/>
  <c r="H76" i="1" s="1"/>
  <c r="H77" i="1" s="1"/>
  <c r="G74" i="1"/>
  <c r="G76" i="1" s="1"/>
  <c r="G77" i="1" s="1"/>
  <c r="F74" i="1"/>
  <c r="E74" i="1"/>
  <c r="D74" i="1"/>
  <c r="D76" i="1" s="1"/>
  <c r="D77" i="1" s="1"/>
  <c r="C74" i="1"/>
  <c r="C76" i="1" s="1"/>
  <c r="C77" i="1" s="1"/>
  <c r="B74" i="1"/>
  <c r="R74" i="1" s="1"/>
  <c r="S74" i="1" s="1"/>
  <c r="R73" i="1"/>
  <c r="S73" i="1" s="1"/>
  <c r="Q73" i="1"/>
  <c r="S72" i="1"/>
  <c r="R72" i="1"/>
  <c r="Q72" i="1"/>
  <c r="S71" i="1"/>
  <c r="R71" i="1"/>
  <c r="Q71" i="1"/>
  <c r="S70" i="1"/>
  <c r="R70" i="1"/>
  <c r="Q70" i="1"/>
  <c r="R69" i="1"/>
  <c r="S69" i="1" s="1"/>
  <c r="Q69" i="1"/>
  <c r="R68" i="1"/>
  <c r="S68" i="1" s="1"/>
  <c r="Q68" i="1"/>
  <c r="R67" i="1"/>
  <c r="S67" i="1" s="1"/>
  <c r="Q67" i="1"/>
  <c r="S66" i="1"/>
  <c r="R66" i="1"/>
  <c r="Q66" i="1"/>
  <c r="R65" i="1"/>
  <c r="S65" i="1" s="1"/>
  <c r="Q65" i="1"/>
  <c r="S64" i="1"/>
  <c r="R64" i="1"/>
  <c r="Q64" i="1"/>
  <c r="S63" i="1"/>
  <c r="R63" i="1"/>
  <c r="Q63" i="1"/>
  <c r="S62" i="1"/>
  <c r="R62" i="1"/>
  <c r="Q62" i="1"/>
  <c r="R61" i="1"/>
  <c r="S61" i="1" s="1"/>
  <c r="Q61" i="1"/>
  <c r="R60" i="1"/>
  <c r="S60" i="1" s="1"/>
  <c r="Q60" i="1"/>
  <c r="T59" i="1"/>
  <c r="S59" i="1"/>
  <c r="R59" i="1"/>
  <c r="Q59" i="1"/>
  <c r="P54" i="1"/>
  <c r="O54" i="1"/>
  <c r="L54" i="1"/>
  <c r="K54" i="1"/>
  <c r="H54" i="1"/>
  <c r="G54" i="1"/>
  <c r="D54" i="1"/>
  <c r="C54" i="1"/>
  <c r="I53" i="1"/>
  <c r="P52" i="1"/>
  <c r="O52" i="1"/>
  <c r="N52" i="1"/>
  <c r="M52" i="1"/>
  <c r="L52" i="1"/>
  <c r="K52" i="1"/>
  <c r="J52" i="1"/>
  <c r="I52" i="1"/>
  <c r="H52" i="1"/>
  <c r="G52" i="1"/>
  <c r="F52" i="1"/>
  <c r="E52" i="1"/>
  <c r="U52" i="1" s="1"/>
  <c r="D52" i="1"/>
  <c r="C52" i="1"/>
  <c r="B52" i="1"/>
  <c r="T52" i="1" s="1"/>
  <c r="P49" i="1"/>
  <c r="O49" i="1"/>
  <c r="N49" i="1"/>
  <c r="M49" i="1"/>
  <c r="L49" i="1"/>
  <c r="K49" i="1"/>
  <c r="J49" i="1"/>
  <c r="I49" i="1"/>
  <c r="Q49" i="1" s="1"/>
  <c r="H49" i="1"/>
  <c r="G49" i="1"/>
  <c r="F49" i="1"/>
  <c r="E49" i="1"/>
  <c r="D49" i="1"/>
  <c r="C49" i="1"/>
  <c r="B49" i="1"/>
  <c r="T49" i="1" s="1"/>
  <c r="P48" i="1"/>
  <c r="P50" i="1" s="1"/>
  <c r="P51" i="1" s="1"/>
  <c r="O48" i="1"/>
  <c r="O50" i="1" s="1"/>
  <c r="O51" i="1" s="1"/>
  <c r="N48" i="1"/>
  <c r="N50" i="1" s="1"/>
  <c r="N51" i="1" s="1"/>
  <c r="M48" i="1"/>
  <c r="M50" i="1" s="1"/>
  <c r="M51" i="1" s="1"/>
  <c r="L48" i="1"/>
  <c r="L50" i="1" s="1"/>
  <c r="L51" i="1" s="1"/>
  <c r="K48" i="1"/>
  <c r="K50" i="1" s="1"/>
  <c r="K51" i="1" s="1"/>
  <c r="J48" i="1"/>
  <c r="J54" i="1" s="1"/>
  <c r="I48" i="1"/>
  <c r="I54" i="1" s="1"/>
  <c r="H48" i="1"/>
  <c r="H50" i="1" s="1"/>
  <c r="H51" i="1" s="1"/>
  <c r="G48" i="1"/>
  <c r="G50" i="1" s="1"/>
  <c r="G51" i="1" s="1"/>
  <c r="F48" i="1"/>
  <c r="F50" i="1" s="1"/>
  <c r="F51" i="1" s="1"/>
  <c r="E48" i="1"/>
  <c r="E50" i="1" s="1"/>
  <c r="E51" i="1" s="1"/>
  <c r="D48" i="1"/>
  <c r="D50" i="1" s="1"/>
  <c r="D51" i="1" s="1"/>
  <c r="C48" i="1"/>
  <c r="C50" i="1" s="1"/>
  <c r="C51" i="1" s="1"/>
  <c r="B48" i="1"/>
  <c r="B54" i="1" s="1"/>
  <c r="S47" i="1"/>
  <c r="R47" i="1"/>
  <c r="Q47" i="1"/>
  <c r="R46" i="1"/>
  <c r="S46" i="1" s="1"/>
  <c r="Q46" i="1"/>
  <c r="R45" i="1"/>
  <c r="S45" i="1" s="1"/>
  <c r="Q45" i="1"/>
  <c r="S44" i="1"/>
  <c r="R44" i="1"/>
  <c r="Q44" i="1"/>
  <c r="S43" i="1"/>
  <c r="R43" i="1"/>
  <c r="Q43" i="1"/>
  <c r="S42" i="1"/>
  <c r="R42" i="1"/>
  <c r="Q42" i="1"/>
  <c r="R41" i="1"/>
  <c r="S41" i="1" s="1"/>
  <c r="Q41" i="1"/>
  <c r="S40" i="1"/>
  <c r="R40" i="1"/>
  <c r="Q40" i="1"/>
  <c r="S39" i="1"/>
  <c r="R39" i="1"/>
  <c r="Q39" i="1"/>
  <c r="R38" i="1"/>
  <c r="S38" i="1" s="1"/>
  <c r="Q38" i="1"/>
  <c r="R37" i="1"/>
  <c r="S37" i="1" s="1"/>
  <c r="Q37" i="1"/>
  <c r="S36" i="1"/>
  <c r="R36" i="1"/>
  <c r="Q36" i="1"/>
  <c r="S35" i="1"/>
  <c r="R35" i="1"/>
  <c r="Q35" i="1"/>
  <c r="S34" i="1"/>
  <c r="R34" i="1"/>
  <c r="Q34" i="1"/>
  <c r="U33" i="1"/>
  <c r="T33" i="1"/>
  <c r="S33" i="1"/>
  <c r="R33" i="1"/>
  <c r="Q33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Q26" i="1" s="1"/>
  <c r="I25" i="1"/>
  <c r="L24" i="1"/>
  <c r="L25" i="1" s="1"/>
  <c r="K24" i="1"/>
  <c r="K25" i="1" s="1"/>
  <c r="J24" i="1"/>
  <c r="J25" i="1" s="1"/>
  <c r="I24" i="1"/>
  <c r="D24" i="1"/>
  <c r="D25" i="1" s="1"/>
  <c r="C24" i="1"/>
  <c r="C25" i="1" s="1"/>
  <c r="B24" i="1"/>
  <c r="B25" i="1" s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Q23" i="1" s="1"/>
  <c r="C23" i="1"/>
  <c r="B23" i="1"/>
  <c r="R23" i="1" s="1"/>
  <c r="S23" i="1" s="1"/>
  <c r="P22" i="1"/>
  <c r="P79" i="1" s="1"/>
  <c r="O22" i="1"/>
  <c r="O79" i="1" s="1"/>
  <c r="N22" i="1"/>
  <c r="N79" i="1" s="1"/>
  <c r="M22" i="1"/>
  <c r="M24" i="1" s="1"/>
  <c r="M25" i="1" s="1"/>
  <c r="L22" i="1"/>
  <c r="L53" i="1" s="1"/>
  <c r="K22" i="1"/>
  <c r="K79" i="1" s="1"/>
  <c r="J22" i="1"/>
  <c r="J79" i="1" s="1"/>
  <c r="I22" i="1"/>
  <c r="I79" i="1" s="1"/>
  <c r="H22" i="1"/>
  <c r="H79" i="1" s="1"/>
  <c r="G22" i="1"/>
  <c r="G79" i="1" s="1"/>
  <c r="F22" i="1"/>
  <c r="F79" i="1" s="1"/>
  <c r="E22" i="1"/>
  <c r="E24" i="1" s="1"/>
  <c r="E25" i="1" s="1"/>
  <c r="D22" i="1"/>
  <c r="D53" i="1" s="1"/>
  <c r="C22" i="1"/>
  <c r="C79" i="1" s="1"/>
  <c r="B22" i="1"/>
  <c r="Q22" i="1" s="1"/>
  <c r="R21" i="1"/>
  <c r="S21" i="1" s="1"/>
  <c r="Q21" i="1"/>
  <c r="S20" i="1"/>
  <c r="R20" i="1"/>
  <c r="Q20" i="1"/>
  <c r="S19" i="1"/>
  <c r="R19" i="1"/>
  <c r="Q19" i="1"/>
  <c r="R18" i="1"/>
  <c r="S18" i="1" s="1"/>
  <c r="Q18" i="1"/>
  <c r="S17" i="1"/>
  <c r="R17" i="1"/>
  <c r="Q17" i="1"/>
  <c r="S16" i="1"/>
  <c r="R16" i="1"/>
  <c r="Q16" i="1"/>
  <c r="S15" i="1"/>
  <c r="R15" i="1"/>
  <c r="Q15" i="1"/>
  <c r="R14" i="1"/>
  <c r="S14" i="1" s="1"/>
  <c r="Q14" i="1"/>
  <c r="R13" i="1"/>
  <c r="S13" i="1" s="1"/>
  <c r="Q13" i="1"/>
  <c r="S12" i="1"/>
  <c r="R12" i="1"/>
  <c r="Q12" i="1"/>
  <c r="S11" i="1"/>
  <c r="R11" i="1"/>
  <c r="Q11" i="1"/>
  <c r="R10" i="1"/>
  <c r="S10" i="1" s="1"/>
  <c r="Q10" i="1"/>
  <c r="S9" i="1"/>
  <c r="R9" i="1"/>
  <c r="Q9" i="1"/>
  <c r="S8" i="1"/>
  <c r="R8" i="1"/>
  <c r="Q8" i="1"/>
  <c r="S7" i="1"/>
  <c r="R7" i="1"/>
  <c r="Q7" i="1"/>
  <c r="Q77" i="1" l="1"/>
  <c r="R22" i="1"/>
  <c r="S22" i="1" s="1"/>
  <c r="F24" i="1"/>
  <c r="F25" i="1" s="1"/>
  <c r="N24" i="1"/>
  <c r="N25" i="1" s="1"/>
  <c r="Q25" i="1" s="1"/>
  <c r="R26" i="1"/>
  <c r="S26" i="1" s="1"/>
  <c r="Q48" i="1"/>
  <c r="U49" i="1"/>
  <c r="I50" i="1"/>
  <c r="I51" i="1" s="1"/>
  <c r="Q52" i="1"/>
  <c r="E53" i="1"/>
  <c r="M53" i="1"/>
  <c r="R77" i="1"/>
  <c r="S77" i="1" s="1"/>
  <c r="D79" i="1"/>
  <c r="L79" i="1"/>
  <c r="G24" i="1"/>
  <c r="G25" i="1" s="1"/>
  <c r="O24" i="1"/>
  <c r="O25" i="1" s="1"/>
  <c r="R48" i="1"/>
  <c r="S48" i="1" s="1"/>
  <c r="B50" i="1"/>
  <c r="J50" i="1"/>
  <c r="J51" i="1" s="1"/>
  <c r="R52" i="1"/>
  <c r="S52" i="1" s="1"/>
  <c r="F53" i="1"/>
  <c r="N53" i="1"/>
  <c r="T74" i="1"/>
  <c r="E79" i="1"/>
  <c r="M79" i="1"/>
  <c r="H24" i="1"/>
  <c r="H25" i="1" s="1"/>
  <c r="P24" i="1"/>
  <c r="P25" i="1" s="1"/>
  <c r="G53" i="1"/>
  <c r="O53" i="1"/>
  <c r="E54" i="1"/>
  <c r="R54" i="1" s="1"/>
  <c r="S54" i="1" s="1"/>
  <c r="M54" i="1"/>
  <c r="R75" i="1"/>
  <c r="S75" i="1" s="1"/>
  <c r="Q78" i="1"/>
  <c r="T48" i="1"/>
  <c r="H53" i="1"/>
  <c r="P53" i="1"/>
  <c r="F54" i="1"/>
  <c r="N54" i="1"/>
  <c r="U48" i="1"/>
  <c r="Q76" i="1"/>
  <c r="R49" i="1"/>
  <c r="S49" i="1" s="1"/>
  <c r="B53" i="1"/>
  <c r="J53" i="1"/>
  <c r="R76" i="1"/>
  <c r="S76" i="1" s="1"/>
  <c r="T78" i="1"/>
  <c r="C53" i="1"/>
  <c r="K53" i="1"/>
  <c r="Q74" i="1"/>
  <c r="B79" i="1"/>
  <c r="R53" i="1" l="1"/>
  <c r="S53" i="1" s="1"/>
  <c r="Q53" i="1"/>
  <c r="T76" i="1"/>
  <c r="Q24" i="1"/>
  <c r="B51" i="1"/>
  <c r="U50" i="1"/>
  <c r="T50" i="1"/>
  <c r="R50" i="1"/>
  <c r="S50" i="1" s="1"/>
  <c r="Q50" i="1"/>
  <c r="T77" i="1"/>
  <c r="Q54" i="1"/>
  <c r="R79" i="1"/>
  <c r="S79" i="1" s="1"/>
  <c r="Q79" i="1"/>
  <c r="R24" i="1"/>
  <c r="S24" i="1" s="1"/>
  <c r="R25" i="1"/>
  <c r="S25" i="1" s="1"/>
  <c r="T51" i="1" l="1"/>
  <c r="R51" i="1"/>
  <c r="S51" i="1" s="1"/>
  <c r="Q51" i="1"/>
  <c r="U51" i="1"/>
</calcChain>
</file>

<file path=xl/sharedStrings.xml><?xml version="1.0" encoding="utf-8"?>
<sst xmlns="http://schemas.openxmlformats.org/spreadsheetml/2006/main" count="91" uniqueCount="42">
  <si>
    <t>BL</t>
  </si>
  <si>
    <t>A</t>
  </si>
  <si>
    <t>B</t>
  </si>
  <si>
    <t>Plasma glucose mmol/l</t>
  </si>
  <si>
    <t>PG&lt;4,0 mM</t>
  </si>
  <si>
    <t>obs glucose infusion: 34,3ml =&gt; 10,8g glucose</t>
  </si>
  <si>
    <t>Signifikans</t>
  </si>
  <si>
    <t>Kan ikke anvendes da medicin er givet til -30min</t>
  </si>
  <si>
    <t>Baseline (Besøg 1)</t>
  </si>
  <si>
    <t>Cykling</t>
  </si>
  <si>
    <t>Pt 01</t>
  </si>
  <si>
    <t>Pt 02</t>
  </si>
  <si>
    <t>Pt 03</t>
  </si>
  <si>
    <t>Pt 04</t>
  </si>
  <si>
    <t>Pt 05</t>
  </si>
  <si>
    <t>Pt 06</t>
  </si>
  <si>
    <t>Pt 08</t>
  </si>
  <si>
    <t>Pt 09</t>
  </si>
  <si>
    <t>Pt 10</t>
  </si>
  <si>
    <t>Pt 11</t>
  </si>
  <si>
    <t>Pt 12</t>
  </si>
  <si>
    <t>Pt 13</t>
  </si>
  <si>
    <t>Pt 14</t>
  </si>
  <si>
    <t>Pt 15</t>
  </si>
  <si>
    <t>Pt 16</t>
  </si>
  <si>
    <t>Mean</t>
  </si>
  <si>
    <t>SD</t>
  </si>
  <si>
    <t>SEM</t>
  </si>
  <si>
    <t>0-mean</t>
  </si>
  <si>
    <t>max</t>
  </si>
  <si>
    <t>tAUC</t>
  </si>
  <si>
    <t>iAUC</t>
  </si>
  <si>
    <t>Min</t>
  </si>
  <si>
    <t>Treatment A</t>
  </si>
  <si>
    <t>A vs B</t>
  </si>
  <si>
    <t>A vs 0</t>
  </si>
  <si>
    <t>0-mean-diff</t>
  </si>
  <si>
    <t>0-mean-diff-A vs B</t>
  </si>
  <si>
    <t>Treatment B</t>
  </si>
  <si>
    <t>B vs 0</t>
  </si>
  <si>
    <t>Lira</t>
  </si>
  <si>
    <t>Glime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</si>
</sst>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Border="1"/>
    <xf numFmtId="0" fontId="2" fillId="0" borderId="9" xfId="0" applyFont="1" applyBorder="1"/>
    <xf numFmtId="0" fontId="2" fillId="0" borderId="10" xfId="0" applyFont="1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7" xfId="0" applyNumberFormat="1" applyBorder="1"/>
    <xf numFmtId="164" fontId="0" fillId="0" borderId="10" xfId="0" applyNumberFormat="1" applyBorder="1"/>
    <xf numFmtId="164" fontId="0" fillId="0" borderId="0" xfId="0" applyNumberFormat="1"/>
    <xf numFmtId="164" fontId="0" fillId="0" borderId="13" xfId="0" applyNumberFormat="1" applyBorder="1"/>
    <xf numFmtId="0" fontId="1" fillId="6" borderId="8" xfId="0" applyFont="1" applyFill="1" applyBorder="1"/>
    <xf numFmtId="0" fontId="1" fillId="0" borderId="14" xfId="0" applyFont="1" applyBorder="1"/>
    <xf numFmtId="164" fontId="0" fillId="0" borderId="15" xfId="0" applyNumberFormat="1" applyBorder="1"/>
    <xf numFmtId="164" fontId="0" fillId="0" borderId="16" xfId="0" applyNumberFormat="1" applyBorder="1"/>
    <xf numFmtId="0" fontId="1" fillId="0" borderId="17" xfId="0" applyFont="1" applyBorder="1"/>
    <xf numFmtId="0" fontId="0" fillId="0" borderId="18" xfId="0" applyBorder="1"/>
    <xf numFmtId="0" fontId="0" fillId="0" borderId="19" xfId="0" applyBorder="1"/>
    <xf numFmtId="1" fontId="0" fillId="0" borderId="20" xfId="0" applyNumberFormat="1" applyBorder="1"/>
    <xf numFmtId="1" fontId="0" fillId="0" borderId="21" xfId="0" applyNumberFormat="1" applyBorder="1"/>
    <xf numFmtId="1" fontId="0" fillId="0" borderId="10" xfId="0" applyNumberFormat="1" applyBorder="1"/>
    <xf numFmtId="1" fontId="0" fillId="0" borderId="0" xfId="0" applyNumberFormat="1"/>
    <xf numFmtId="1" fontId="0" fillId="0" borderId="13" xfId="0" applyNumberFormat="1" applyBorder="1"/>
    <xf numFmtId="0" fontId="1" fillId="0" borderId="22" xfId="0" applyFont="1" applyBorder="1"/>
    <xf numFmtId="1" fontId="0" fillId="0" borderId="9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" fontId="0" fillId="0" borderId="25" xfId="0" applyNumberFormat="1" applyBorder="1"/>
    <xf numFmtId="0" fontId="1" fillId="0" borderId="26" xfId="0" applyFont="1" applyBorder="1"/>
    <xf numFmtId="0" fontId="0" fillId="0" borderId="2" xfId="0" applyBorder="1"/>
    <xf numFmtId="0" fontId="0" fillId="0" borderId="3" xfId="0" applyBorder="1"/>
    <xf numFmtId="0" fontId="0" fillId="0" borderId="27" xfId="0" applyBorder="1"/>
    <xf numFmtId="164" fontId="0" fillId="0" borderId="24" xfId="0" applyNumberFormat="1" applyBorder="1"/>
    <xf numFmtId="164" fontId="0" fillId="0" borderId="25" xfId="0" applyNumberFormat="1" applyBorder="1"/>
    <xf numFmtId="0" fontId="1" fillId="0" borderId="28" xfId="0" applyFont="1" applyBorder="1"/>
    <xf numFmtId="0" fontId="2" fillId="2" borderId="9" xfId="0" applyFont="1" applyFill="1" applyBorder="1"/>
    <xf numFmtId="0" fontId="1" fillId="5" borderId="14" xfId="0" applyFont="1" applyFill="1" applyBorder="1"/>
    <xf numFmtId="164" fontId="0" fillId="5" borderId="15" xfId="0" applyNumberFormat="1" applyFill="1" applyBorder="1"/>
    <xf numFmtId="164" fontId="0" fillId="5" borderId="11" xfId="0" applyNumberFormat="1" applyFill="1" applyBorder="1"/>
    <xf numFmtId="164" fontId="0" fillId="5" borderId="12" xfId="0" applyNumberFormat="1" applyFill="1" applyBorder="1"/>
    <xf numFmtId="164" fontId="0" fillId="5" borderId="7" xfId="0" applyNumberFormat="1" applyFill="1" applyBorder="1"/>
    <xf numFmtId="1" fontId="0" fillId="0" borderId="29" xfId="0" applyNumberFormat="1" applyBorder="1"/>
    <xf numFmtId="0" fontId="0" fillId="2" borderId="2" xfId="0" applyFill="1" applyBorder="1"/>
    <xf numFmtId="164" fontId="0" fillId="0" borderId="26" xfId="0" applyNumberFormat="1" applyBorder="1"/>
    <xf numFmtId="164" fontId="0" fillId="0" borderId="4" xfId="0" applyNumberFormat="1" applyBorder="1"/>
    <xf numFmtId="164" fontId="0" fillId="0" borderId="28" xfId="0" applyNumberFormat="1" applyBorder="1"/>
    <xf numFmtId="0" fontId="1" fillId="0" borderId="10" xfId="0" applyFont="1" applyBorder="1"/>
    <xf numFmtId="0" fontId="2" fillId="3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B7037-2F18-4F54-AE63-22A9E37B842C}">
  <dimension ref="A1:BU226"/>
  <sheetViews>
    <sheetView tabSelected="1" zoomScale="40" zoomScaleNormal="40" workbookViewId="0">
      <selection sqref="A1:XFD1048576"/>
    </sheetView>
  </sheetViews>
  <sheetFormatPr defaultRowHeight="12.5" x14ac:dyDescent="0.25"/>
  <sheetData>
    <row r="1" spans="1:73" x14ac:dyDescent="0.25">
      <c r="W1" t="s">
        <v>0</v>
      </c>
      <c r="Y1" t="s">
        <v>1</v>
      </c>
      <c r="AA1" t="s">
        <v>2</v>
      </c>
    </row>
    <row r="2" spans="1:73" ht="13" x14ac:dyDescent="0.3">
      <c r="A2" s="1" t="s">
        <v>3</v>
      </c>
      <c r="E2" s="2" t="s">
        <v>4</v>
      </c>
      <c r="G2" s="3" t="s">
        <v>5</v>
      </c>
      <c r="L2" s="4" t="s">
        <v>6</v>
      </c>
      <c r="N2" s="5" t="s">
        <v>7</v>
      </c>
      <c r="W2">
        <v>11.1</v>
      </c>
      <c r="Y2">
        <v>9.6999999999999993</v>
      </c>
      <c r="AA2">
        <v>10.199999999999999</v>
      </c>
      <c r="AC2">
        <v>11.233333333333334</v>
      </c>
      <c r="AD2">
        <v>11</v>
      </c>
      <c r="AE2">
        <v>11.800000000000002</v>
      </c>
      <c r="AF2">
        <v>10.1</v>
      </c>
      <c r="AG2">
        <v>9.8333333333333339</v>
      </c>
      <c r="AH2">
        <v>6.9333333333333336</v>
      </c>
      <c r="AI2">
        <v>15.533333333333333</v>
      </c>
      <c r="AJ2">
        <v>5.4000000000000012</v>
      </c>
      <c r="AK2">
        <v>9.7666666666666675</v>
      </c>
      <c r="AL2">
        <v>13.9</v>
      </c>
      <c r="AM2">
        <v>8.8666666666666671</v>
      </c>
      <c r="AN2">
        <v>6.3666666666666671</v>
      </c>
      <c r="AO2">
        <v>14.033333333333333</v>
      </c>
      <c r="AP2">
        <v>7.5</v>
      </c>
      <c r="AQ2">
        <v>6.5333333333333341</v>
      </c>
      <c r="AR2">
        <v>9.6666666666666661</v>
      </c>
      <c r="AS2">
        <v>6.7</v>
      </c>
      <c r="AT2">
        <v>8.1666666666666661</v>
      </c>
      <c r="AU2">
        <v>7.833333333333333</v>
      </c>
      <c r="AV2">
        <v>5.1000000000000005</v>
      </c>
      <c r="AW2">
        <v>6.4000000000000012</v>
      </c>
      <c r="AX2">
        <v>16.766666666666669</v>
      </c>
      <c r="AY2">
        <v>6.4666666666666659</v>
      </c>
      <c r="AZ2">
        <v>10.133333333333333</v>
      </c>
      <c r="BA2">
        <v>10.733333333333334</v>
      </c>
      <c r="BB2">
        <v>6.4666666666666659</v>
      </c>
      <c r="BC2">
        <v>6.5</v>
      </c>
      <c r="BD2">
        <v>12.633333333333333</v>
      </c>
      <c r="BE2">
        <v>5.666666666666667</v>
      </c>
      <c r="BF2">
        <v>4.9666666666666668</v>
      </c>
      <c r="BG2">
        <v>10.066666666666668</v>
      </c>
      <c r="BH2">
        <v>7.3000000000000007</v>
      </c>
      <c r="BI2">
        <v>6.333333333333333</v>
      </c>
      <c r="BJ2">
        <v>5.7333333333333334</v>
      </c>
      <c r="BK2">
        <v>6.9333333333333336</v>
      </c>
      <c r="BL2">
        <v>4.0666666666666673</v>
      </c>
      <c r="BM2">
        <v>6.9333333333333336</v>
      </c>
      <c r="BN2">
        <v>6.3</v>
      </c>
      <c r="BO2">
        <v>9.6333333333333346</v>
      </c>
      <c r="BP2">
        <v>7</v>
      </c>
      <c r="BQ2">
        <v>6.0666666666666664</v>
      </c>
      <c r="BR2">
        <v>5.833333333333333</v>
      </c>
      <c r="BS2">
        <v>12.6</v>
      </c>
      <c r="BT2">
        <v>6.666666666666667</v>
      </c>
      <c r="BU2">
        <v>5.166666666666667</v>
      </c>
    </row>
    <row r="3" spans="1:73" ht="13" x14ac:dyDescent="0.3">
      <c r="A3" s="1"/>
      <c r="W3">
        <v>11.4</v>
      </c>
      <c r="Y3">
        <v>9.6999999999999993</v>
      </c>
      <c r="AA3">
        <v>10.4</v>
      </c>
      <c r="AC3">
        <v>21</v>
      </c>
      <c r="AD3">
        <v>19.2</v>
      </c>
      <c r="AE3">
        <v>17.100000000000001</v>
      </c>
      <c r="AF3">
        <v>17.5</v>
      </c>
      <c r="AG3">
        <v>12.8</v>
      </c>
      <c r="AH3">
        <v>8.1999999999999993</v>
      </c>
      <c r="AI3">
        <v>22</v>
      </c>
      <c r="AJ3">
        <v>11.1</v>
      </c>
      <c r="AK3">
        <v>18.399999999999999</v>
      </c>
      <c r="AL3">
        <v>20.3</v>
      </c>
      <c r="AM3">
        <v>13.2</v>
      </c>
      <c r="AN3">
        <v>9.1999999999999993</v>
      </c>
      <c r="AO3">
        <v>25</v>
      </c>
      <c r="AP3">
        <v>11.9</v>
      </c>
      <c r="AQ3">
        <v>10.7</v>
      </c>
      <c r="AR3">
        <v>19.7</v>
      </c>
      <c r="AS3">
        <v>15.6</v>
      </c>
      <c r="AT3">
        <v>13.4</v>
      </c>
      <c r="AU3">
        <v>12.1</v>
      </c>
      <c r="AV3">
        <v>7.1</v>
      </c>
      <c r="AW3">
        <v>9.1999999999999993</v>
      </c>
      <c r="AX3">
        <v>25.8</v>
      </c>
      <c r="AY3">
        <v>10.9</v>
      </c>
      <c r="AZ3">
        <v>19.100000000000001</v>
      </c>
      <c r="BA3">
        <v>16.899999999999999</v>
      </c>
      <c r="BB3">
        <v>12.2</v>
      </c>
      <c r="BC3">
        <v>10.6</v>
      </c>
      <c r="BD3">
        <v>24</v>
      </c>
      <c r="BE3">
        <v>8.5</v>
      </c>
      <c r="BF3">
        <v>7.6</v>
      </c>
      <c r="BG3">
        <v>19</v>
      </c>
      <c r="BH3">
        <v>15.7</v>
      </c>
      <c r="BI3">
        <v>10.199999999999999</v>
      </c>
      <c r="BJ3">
        <v>10.199999999999999</v>
      </c>
      <c r="BK3">
        <v>9.6999999999999993</v>
      </c>
      <c r="BL3">
        <v>6.9</v>
      </c>
      <c r="BM3">
        <v>12.9</v>
      </c>
      <c r="BN3">
        <v>11.2</v>
      </c>
      <c r="BO3">
        <v>19.5</v>
      </c>
      <c r="BP3">
        <v>13.5</v>
      </c>
      <c r="BQ3">
        <v>10.199999999999999</v>
      </c>
      <c r="BR3">
        <v>8.8000000000000007</v>
      </c>
      <c r="BS3">
        <v>23.6</v>
      </c>
      <c r="BT3">
        <v>9.8000000000000007</v>
      </c>
      <c r="BU3">
        <v>8.6</v>
      </c>
    </row>
    <row r="4" spans="1:73" ht="13" x14ac:dyDescent="0.3">
      <c r="A4" s="1" t="s">
        <v>8</v>
      </c>
      <c r="E4" s="6" t="s">
        <v>9</v>
      </c>
      <c r="W4">
        <v>11.2</v>
      </c>
      <c r="Y4">
        <v>9.6</v>
      </c>
      <c r="AA4">
        <v>9.6</v>
      </c>
      <c r="AC4">
        <v>4248.5</v>
      </c>
      <c r="AD4">
        <v>3929.5</v>
      </c>
      <c r="AE4">
        <v>3609.75</v>
      </c>
      <c r="AF4">
        <v>3114.75</v>
      </c>
      <c r="AG4">
        <v>2488.25</v>
      </c>
      <c r="AH4">
        <v>1655.25</v>
      </c>
      <c r="AI4">
        <v>4706.5</v>
      </c>
      <c r="AJ4">
        <v>2120.25</v>
      </c>
      <c r="AK4">
        <v>3257.5</v>
      </c>
      <c r="AL4">
        <v>4230</v>
      </c>
      <c r="AM4">
        <v>2670.5</v>
      </c>
      <c r="AN4">
        <v>1796.25</v>
      </c>
      <c r="AO4">
        <v>5084</v>
      </c>
      <c r="AP4">
        <v>2022</v>
      </c>
      <c r="AQ4">
        <v>1973.25</v>
      </c>
      <c r="AR4">
        <v>3640.5</v>
      </c>
      <c r="AS4">
        <v>3019.5</v>
      </c>
      <c r="AT4">
        <v>2185.5</v>
      </c>
      <c r="AU4">
        <v>2013</v>
      </c>
      <c r="AV4">
        <v>1345.5</v>
      </c>
      <c r="AW4">
        <v>1609.25</v>
      </c>
      <c r="AX4">
        <v>5491.5</v>
      </c>
      <c r="AY4">
        <v>1855.75</v>
      </c>
      <c r="AZ4">
        <v>3455</v>
      </c>
      <c r="BA4">
        <v>3167.25</v>
      </c>
      <c r="BB4">
        <v>1999.75</v>
      </c>
      <c r="BC4">
        <v>1711.25</v>
      </c>
      <c r="BD4">
        <v>5038.75</v>
      </c>
      <c r="BE4">
        <v>1525.5</v>
      </c>
      <c r="BF4">
        <v>1300.5</v>
      </c>
      <c r="BG4">
        <v>3680.5</v>
      </c>
      <c r="BH4">
        <v>2850.5</v>
      </c>
      <c r="BI4">
        <v>1252.25</v>
      </c>
      <c r="BJ4">
        <v>1459</v>
      </c>
      <c r="BK4">
        <v>1354.25</v>
      </c>
      <c r="BL4">
        <v>1184.25</v>
      </c>
      <c r="BM4">
        <v>2179</v>
      </c>
      <c r="BN4">
        <v>1630.75</v>
      </c>
      <c r="BO4">
        <v>3246.75</v>
      </c>
      <c r="BP4">
        <v>2480.75</v>
      </c>
      <c r="BQ4">
        <v>1431.5</v>
      </c>
      <c r="BR4">
        <v>1391.75</v>
      </c>
      <c r="BS4">
        <v>5050.5</v>
      </c>
      <c r="BT4">
        <v>1618.25</v>
      </c>
      <c r="BU4">
        <v>1232</v>
      </c>
    </row>
    <row r="5" spans="1:73" ht="13" thickBot="1" x14ac:dyDescent="0.3">
      <c r="W5">
        <v>11.1</v>
      </c>
      <c r="Y5">
        <v>9.9</v>
      </c>
      <c r="AA5">
        <v>10.4</v>
      </c>
      <c r="AC5">
        <v>1552.5</v>
      </c>
      <c r="AD5">
        <v>1289.5</v>
      </c>
      <c r="AE5">
        <v>777.74999999999955</v>
      </c>
      <c r="AF5">
        <v>690.75</v>
      </c>
      <c r="AG5">
        <v>128.25</v>
      </c>
      <c r="AH5">
        <v>-8.75</v>
      </c>
      <c r="AI5">
        <v>978.5</v>
      </c>
      <c r="AJ5">
        <v>824.24999999999977</v>
      </c>
      <c r="AK5">
        <v>913.5</v>
      </c>
      <c r="AL5">
        <v>894</v>
      </c>
      <c r="AM5">
        <v>542.5</v>
      </c>
      <c r="AN5">
        <v>268.25</v>
      </c>
      <c r="AO5">
        <v>1716</v>
      </c>
      <c r="AP5">
        <v>222</v>
      </c>
      <c r="AQ5">
        <v>405.24999999999977</v>
      </c>
      <c r="AR5">
        <v>1320.5</v>
      </c>
      <c r="AS5">
        <v>1411.5</v>
      </c>
      <c r="AT5">
        <v>225.50000000000023</v>
      </c>
      <c r="AU5">
        <v>133</v>
      </c>
      <c r="AV5">
        <v>121.49999999999977</v>
      </c>
      <c r="AW5">
        <v>73.249999999999773</v>
      </c>
      <c r="AX5">
        <v>1467.4999999999995</v>
      </c>
      <c r="AY5">
        <v>303.75000000000023</v>
      </c>
      <c r="AZ5">
        <v>1023</v>
      </c>
      <c r="BA5">
        <v>591.25</v>
      </c>
      <c r="BB5">
        <v>447.75000000000023</v>
      </c>
      <c r="BC5">
        <v>151.25</v>
      </c>
      <c r="BD5">
        <v>2006.75</v>
      </c>
      <c r="BE5">
        <v>165.5</v>
      </c>
      <c r="BF5">
        <v>108.5</v>
      </c>
      <c r="BG5">
        <v>1264.4999999999995</v>
      </c>
      <c r="BH5">
        <v>1098.4999999999998</v>
      </c>
      <c r="BI5">
        <v>-267.75</v>
      </c>
      <c r="BJ5">
        <v>83</v>
      </c>
      <c r="BK5">
        <v>-309.75</v>
      </c>
      <c r="BL5">
        <v>208.24999999999989</v>
      </c>
      <c r="BM5">
        <v>515</v>
      </c>
      <c r="BN5">
        <v>118.75</v>
      </c>
      <c r="BO5">
        <v>934.74999999999955</v>
      </c>
      <c r="BP5">
        <v>800.75</v>
      </c>
      <c r="BQ5">
        <v>-24.5</v>
      </c>
      <c r="BR5">
        <v>-8.25</v>
      </c>
      <c r="BS5">
        <v>2026.5</v>
      </c>
      <c r="BT5">
        <v>18.25</v>
      </c>
      <c r="BU5">
        <v>-8</v>
      </c>
    </row>
    <row r="6" spans="1:73" ht="13.5" thickBot="1" x14ac:dyDescent="0.35">
      <c r="A6" s="7"/>
      <c r="B6" s="8" t="s">
        <v>10</v>
      </c>
      <c r="C6" s="9" t="s">
        <v>11</v>
      </c>
      <c r="D6" s="9" t="s">
        <v>12</v>
      </c>
      <c r="E6" s="9" t="s">
        <v>13</v>
      </c>
      <c r="F6" s="9" t="s">
        <v>14</v>
      </c>
      <c r="G6" s="9" t="s">
        <v>15</v>
      </c>
      <c r="H6" s="9" t="s">
        <v>16</v>
      </c>
      <c r="I6" s="9" t="s">
        <v>17</v>
      </c>
      <c r="J6" s="9" t="s">
        <v>18</v>
      </c>
      <c r="K6" s="9" t="s">
        <v>19</v>
      </c>
      <c r="L6" s="9" t="s">
        <v>20</v>
      </c>
      <c r="M6" s="9" t="s">
        <v>21</v>
      </c>
      <c r="N6" s="9" t="s">
        <v>22</v>
      </c>
      <c r="O6" s="9" t="s">
        <v>23</v>
      </c>
      <c r="P6" s="10" t="s">
        <v>24</v>
      </c>
      <c r="Q6" s="11" t="s">
        <v>25</v>
      </c>
      <c r="R6" s="12" t="s">
        <v>26</v>
      </c>
      <c r="S6" s="13" t="s">
        <v>27</v>
      </c>
      <c r="W6">
        <v>13.5</v>
      </c>
      <c r="Y6">
        <v>12.2</v>
      </c>
      <c r="AA6">
        <v>14.4</v>
      </c>
      <c r="AC6">
        <v>11.1</v>
      </c>
      <c r="AD6">
        <v>10.9</v>
      </c>
      <c r="AE6">
        <v>11.7</v>
      </c>
      <c r="AF6">
        <v>9.1</v>
      </c>
      <c r="AG6">
        <v>8.3000000000000007</v>
      </c>
      <c r="AH6">
        <v>5.7</v>
      </c>
      <c r="AI6">
        <v>15.4</v>
      </c>
      <c r="AJ6">
        <v>5.3</v>
      </c>
      <c r="AK6">
        <v>8.6999999999999993</v>
      </c>
      <c r="AL6">
        <v>13.8</v>
      </c>
      <c r="AM6">
        <v>8.8000000000000007</v>
      </c>
      <c r="AN6">
        <v>6.2</v>
      </c>
      <c r="AO6">
        <v>14</v>
      </c>
      <c r="AP6">
        <v>5.0999999999999996</v>
      </c>
      <c r="AQ6">
        <v>5.3</v>
      </c>
      <c r="AR6">
        <v>9.6</v>
      </c>
      <c r="AS6">
        <v>6.6</v>
      </c>
      <c r="AT6">
        <v>7</v>
      </c>
      <c r="AU6">
        <v>6.2</v>
      </c>
      <c r="AV6">
        <v>4.7</v>
      </c>
      <c r="AW6">
        <v>4.8</v>
      </c>
      <c r="AX6">
        <v>16.399999999999999</v>
      </c>
      <c r="AY6">
        <v>5.7</v>
      </c>
      <c r="AZ6">
        <v>9</v>
      </c>
      <c r="BA6">
        <v>9.8000000000000007</v>
      </c>
      <c r="BB6">
        <v>6.4</v>
      </c>
      <c r="BC6">
        <v>5.7</v>
      </c>
      <c r="BD6">
        <v>12.5</v>
      </c>
      <c r="BE6">
        <v>3.5</v>
      </c>
      <c r="BF6">
        <v>4.5999999999999996</v>
      </c>
      <c r="BG6">
        <v>9.6</v>
      </c>
      <c r="BH6">
        <v>7.2</v>
      </c>
      <c r="BI6">
        <v>2.7</v>
      </c>
      <c r="BJ6">
        <v>3.2</v>
      </c>
      <c r="BK6">
        <v>3.5</v>
      </c>
      <c r="BL6">
        <v>3.5</v>
      </c>
      <c r="BM6">
        <v>4.2</v>
      </c>
      <c r="BN6">
        <v>3.5</v>
      </c>
      <c r="BO6">
        <v>7</v>
      </c>
      <c r="BP6">
        <v>6.8</v>
      </c>
      <c r="BQ6">
        <v>3.2</v>
      </c>
      <c r="BR6">
        <v>4.3</v>
      </c>
      <c r="BS6">
        <v>12.2</v>
      </c>
      <c r="BT6">
        <v>3.3</v>
      </c>
      <c r="BU6">
        <v>3.2</v>
      </c>
    </row>
    <row r="7" spans="1:73" ht="13" x14ac:dyDescent="0.3">
      <c r="A7" s="14">
        <v>-30</v>
      </c>
      <c r="B7" s="15">
        <v>11.1</v>
      </c>
      <c r="C7" s="16">
        <v>11.1</v>
      </c>
      <c r="D7" s="16">
        <v>11.9</v>
      </c>
      <c r="E7" s="16">
        <v>10.199999999999999</v>
      </c>
      <c r="F7" s="16">
        <v>9.9</v>
      </c>
      <c r="G7" s="16">
        <v>7</v>
      </c>
      <c r="H7" s="16">
        <v>15.6</v>
      </c>
      <c r="I7" s="16">
        <v>5.5</v>
      </c>
      <c r="J7" s="16">
        <v>9.9</v>
      </c>
      <c r="K7" s="16">
        <v>13.8</v>
      </c>
      <c r="L7" s="16">
        <v>8.8000000000000007</v>
      </c>
      <c r="M7" s="16">
        <v>6.4</v>
      </c>
      <c r="N7" s="16">
        <v>14.1</v>
      </c>
      <c r="O7" s="16">
        <v>7.5</v>
      </c>
      <c r="P7" s="17">
        <v>6.5</v>
      </c>
      <c r="Q7" s="18">
        <f>AVERAGE(B7:P7)</f>
        <v>9.9533333333333349</v>
      </c>
      <c r="R7" s="19">
        <f>STDEV(B7:P7)</f>
        <v>3.056811285980086</v>
      </c>
      <c r="S7" s="20">
        <f>R7/SQRT(15)</f>
        <v>0.78926528020664999</v>
      </c>
      <c r="W7">
        <v>16.399999999999999</v>
      </c>
      <c r="Y7">
        <v>14.6</v>
      </c>
      <c r="AA7">
        <v>17</v>
      </c>
    </row>
    <row r="8" spans="1:73" ht="13" x14ac:dyDescent="0.3">
      <c r="A8" s="14">
        <v>-15</v>
      </c>
      <c r="B8" s="15">
        <v>11.4</v>
      </c>
      <c r="C8" s="16">
        <v>10.9</v>
      </c>
      <c r="D8" s="16">
        <v>11.7</v>
      </c>
      <c r="E8" s="16">
        <v>10.1</v>
      </c>
      <c r="F8" s="16">
        <v>9.8000000000000007</v>
      </c>
      <c r="G8" s="16">
        <v>7</v>
      </c>
      <c r="H8" s="16">
        <v>15.4</v>
      </c>
      <c r="I8" s="16">
        <v>5.3</v>
      </c>
      <c r="J8" s="16">
        <v>9.8000000000000007</v>
      </c>
      <c r="K8" s="16">
        <v>14</v>
      </c>
      <c r="L8" s="16">
        <v>8.9</v>
      </c>
      <c r="M8" s="16">
        <v>6.3</v>
      </c>
      <c r="N8" s="16">
        <v>14</v>
      </c>
      <c r="O8" s="16">
        <v>7.6</v>
      </c>
      <c r="P8" s="17">
        <v>6.5</v>
      </c>
      <c r="Q8" s="21">
        <f t="shared" ref="Q8:Q26" si="0">AVERAGE(B8:P8)</f>
        <v>9.913333333333334</v>
      </c>
      <c r="R8" s="22">
        <f t="shared" ref="R8:R26" si="1">STDEV(B8:P8)</f>
        <v>3.0565776068450572</v>
      </c>
      <c r="S8" s="23">
        <f t="shared" ref="S8:S26" si="2">R8/SQRT(15)</f>
        <v>0.78920494451342849</v>
      </c>
      <c r="W8">
        <v>18.3</v>
      </c>
      <c r="Y8">
        <v>16.2</v>
      </c>
      <c r="AA8">
        <v>19</v>
      </c>
    </row>
    <row r="9" spans="1:73" ht="13" x14ac:dyDescent="0.3">
      <c r="A9" s="14">
        <v>0</v>
      </c>
      <c r="B9" s="15">
        <v>11.2</v>
      </c>
      <c r="C9" s="16">
        <v>11</v>
      </c>
      <c r="D9" s="16">
        <v>11.8</v>
      </c>
      <c r="E9" s="16">
        <v>10</v>
      </c>
      <c r="F9" s="16">
        <v>9.8000000000000007</v>
      </c>
      <c r="G9" s="16">
        <v>6.8</v>
      </c>
      <c r="H9" s="16">
        <v>15.6</v>
      </c>
      <c r="I9" s="16">
        <v>5.4</v>
      </c>
      <c r="J9" s="16">
        <v>9.6</v>
      </c>
      <c r="K9" s="16">
        <v>13.9</v>
      </c>
      <c r="L9" s="16">
        <v>8.9</v>
      </c>
      <c r="M9" s="16">
        <v>6.4</v>
      </c>
      <c r="N9" s="16">
        <v>14</v>
      </c>
      <c r="O9" s="16">
        <v>7.4</v>
      </c>
      <c r="P9" s="17">
        <v>6.6</v>
      </c>
      <c r="Q9" s="21">
        <f t="shared" si="0"/>
        <v>9.8933333333333344</v>
      </c>
      <c r="R9" s="22">
        <f t="shared" si="1"/>
        <v>3.0725667879912164</v>
      </c>
      <c r="S9" s="23">
        <f t="shared" si="2"/>
        <v>0.793333333333333</v>
      </c>
      <c r="W9">
        <v>21</v>
      </c>
      <c r="Y9">
        <v>19.7</v>
      </c>
      <c r="AA9">
        <v>17.899999999999999</v>
      </c>
    </row>
    <row r="10" spans="1:73" ht="13" x14ac:dyDescent="0.3">
      <c r="A10" s="14">
        <v>15</v>
      </c>
      <c r="B10" s="15">
        <v>11.1</v>
      </c>
      <c r="C10" s="16">
        <v>12.9</v>
      </c>
      <c r="D10" s="16">
        <v>13.5</v>
      </c>
      <c r="E10" s="16">
        <v>11.5</v>
      </c>
      <c r="F10" s="16">
        <v>10.199999999999999</v>
      </c>
      <c r="G10" s="16">
        <v>6.5</v>
      </c>
      <c r="H10" s="16">
        <v>16.5</v>
      </c>
      <c r="I10" s="16">
        <v>6.4</v>
      </c>
      <c r="J10" s="16">
        <v>11.1</v>
      </c>
      <c r="K10" s="16">
        <v>14.3</v>
      </c>
      <c r="L10" s="16">
        <v>10.4</v>
      </c>
      <c r="M10" s="16">
        <v>7.7</v>
      </c>
      <c r="N10" s="16">
        <v>15</v>
      </c>
      <c r="O10" s="16">
        <v>7.6</v>
      </c>
      <c r="P10" s="17">
        <v>7.3</v>
      </c>
      <c r="Q10" s="21">
        <f t="shared" si="0"/>
        <v>10.8</v>
      </c>
      <c r="R10" s="22">
        <f t="shared" si="1"/>
        <v>3.2206920285642253</v>
      </c>
      <c r="S10" s="23">
        <f t="shared" si="2"/>
        <v>0.83157910599281515</v>
      </c>
      <c r="W10">
        <v>20.100000000000001</v>
      </c>
      <c r="Y10">
        <v>17.899999999999999</v>
      </c>
      <c r="AA10">
        <v>16.5</v>
      </c>
    </row>
    <row r="11" spans="1:73" ht="13" x14ac:dyDescent="0.3">
      <c r="A11" s="14">
        <v>30</v>
      </c>
      <c r="B11" s="15">
        <v>13.5</v>
      </c>
      <c r="C11" s="16">
        <v>15.9</v>
      </c>
      <c r="D11" s="16">
        <v>16</v>
      </c>
      <c r="E11" s="16">
        <v>16.100000000000001</v>
      </c>
      <c r="F11" s="16">
        <v>12</v>
      </c>
      <c r="G11" s="16">
        <v>8.1999999999999993</v>
      </c>
      <c r="H11" s="16">
        <v>19.100000000000001</v>
      </c>
      <c r="I11" s="16">
        <v>7.8</v>
      </c>
      <c r="J11" s="16">
        <v>13.1</v>
      </c>
      <c r="K11" s="16">
        <v>15.6</v>
      </c>
      <c r="L11" s="16">
        <v>12.5</v>
      </c>
      <c r="M11" s="16">
        <v>9.1999999999999993</v>
      </c>
      <c r="N11" s="16">
        <v>16.899999999999999</v>
      </c>
      <c r="O11" s="16">
        <v>8.5</v>
      </c>
      <c r="P11" s="17">
        <v>9.4</v>
      </c>
      <c r="Q11" s="21">
        <f t="shared" si="0"/>
        <v>12.92</v>
      </c>
      <c r="R11" s="22">
        <f t="shared" si="1"/>
        <v>3.6385240335687143</v>
      </c>
      <c r="S11" s="23">
        <f t="shared" si="2"/>
        <v>0.9394628657858044</v>
      </c>
      <c r="W11">
        <v>19.5</v>
      </c>
      <c r="Y11">
        <v>16.600000000000001</v>
      </c>
      <c r="AA11">
        <v>16.100000000000001</v>
      </c>
    </row>
    <row r="12" spans="1:73" ht="13" x14ac:dyDescent="0.3">
      <c r="A12" s="14">
        <v>45</v>
      </c>
      <c r="B12" s="15">
        <v>16.399999999999999</v>
      </c>
      <c r="C12" s="16">
        <v>17.100000000000001</v>
      </c>
      <c r="D12" s="16">
        <v>16.5</v>
      </c>
      <c r="E12" s="16">
        <v>17.5</v>
      </c>
      <c r="F12" s="16">
        <v>12.8</v>
      </c>
      <c r="G12" s="16">
        <v>6.9</v>
      </c>
      <c r="H12" s="16">
        <v>21.2</v>
      </c>
      <c r="I12" s="16">
        <v>7.8</v>
      </c>
      <c r="J12" s="16">
        <v>15</v>
      </c>
      <c r="K12" s="16">
        <v>17.2</v>
      </c>
      <c r="L12" s="16">
        <v>12.7</v>
      </c>
      <c r="M12" s="16">
        <v>9.1999999999999993</v>
      </c>
      <c r="N12" s="16">
        <v>19.8</v>
      </c>
      <c r="O12" s="16">
        <v>10.5</v>
      </c>
      <c r="P12" s="17">
        <v>10.6</v>
      </c>
      <c r="Q12" s="21">
        <f t="shared" si="0"/>
        <v>14.079999999999997</v>
      </c>
      <c r="R12" s="22">
        <f t="shared" si="1"/>
        <v>4.3860493124711528</v>
      </c>
      <c r="S12" s="23">
        <f t="shared" si="2"/>
        <v>1.1324730628563511</v>
      </c>
      <c r="W12">
        <v>18.899999999999999</v>
      </c>
      <c r="Y12">
        <v>16</v>
      </c>
      <c r="AA12">
        <v>15.3</v>
      </c>
    </row>
    <row r="13" spans="1:73" ht="13" x14ac:dyDescent="0.3">
      <c r="A13" s="14">
        <v>60</v>
      </c>
      <c r="B13" s="15">
        <v>18.3</v>
      </c>
      <c r="C13" s="16">
        <v>18.2</v>
      </c>
      <c r="D13" s="16">
        <v>17.100000000000001</v>
      </c>
      <c r="E13" s="16">
        <v>16.600000000000001</v>
      </c>
      <c r="F13" s="16">
        <v>12.2</v>
      </c>
      <c r="G13" s="16">
        <v>5.7</v>
      </c>
      <c r="H13" s="16">
        <v>21.6</v>
      </c>
      <c r="I13" s="16">
        <v>8.5</v>
      </c>
      <c r="J13" s="16">
        <v>16.899999999999999</v>
      </c>
      <c r="K13" s="16">
        <v>18.899999999999999</v>
      </c>
      <c r="L13" s="16">
        <v>13.2</v>
      </c>
      <c r="M13" s="16">
        <v>8.1999999999999993</v>
      </c>
      <c r="N13" s="16">
        <v>23.3</v>
      </c>
      <c r="O13" s="16">
        <v>10.5</v>
      </c>
      <c r="P13" s="17">
        <v>10.7</v>
      </c>
      <c r="Q13" s="21">
        <f t="shared" si="0"/>
        <v>14.66</v>
      </c>
      <c r="R13" s="22">
        <f t="shared" si="1"/>
        <v>5.2265530842857695</v>
      </c>
      <c r="S13" s="23">
        <f t="shared" si="2"/>
        <v>1.3494902035671863</v>
      </c>
      <c r="W13">
        <v>18.5</v>
      </c>
      <c r="Y13">
        <v>15.6</v>
      </c>
      <c r="AA13">
        <v>15.4</v>
      </c>
    </row>
    <row r="14" spans="1:73" ht="13" x14ac:dyDescent="0.3">
      <c r="A14" s="14">
        <v>90</v>
      </c>
      <c r="B14" s="15">
        <v>21</v>
      </c>
      <c r="C14" s="16">
        <v>19.2</v>
      </c>
      <c r="D14" s="16">
        <v>16.399999999999999</v>
      </c>
      <c r="E14" s="16">
        <v>15.8</v>
      </c>
      <c r="F14" s="16">
        <v>11.3</v>
      </c>
      <c r="G14" s="16">
        <v>7.2</v>
      </c>
      <c r="H14" s="16">
        <v>22</v>
      </c>
      <c r="I14" s="16">
        <v>10.5</v>
      </c>
      <c r="J14" s="16">
        <v>18.399999999999999</v>
      </c>
      <c r="K14" s="16">
        <v>20</v>
      </c>
      <c r="L14" s="16">
        <v>12.3</v>
      </c>
      <c r="M14" s="16">
        <v>6.8</v>
      </c>
      <c r="N14" s="16">
        <v>25</v>
      </c>
      <c r="O14" s="16">
        <v>11.9</v>
      </c>
      <c r="P14" s="17">
        <v>9.1999999999999993</v>
      </c>
      <c r="Q14" s="21">
        <f t="shared" si="0"/>
        <v>15.133333333333335</v>
      </c>
      <c r="R14" s="22">
        <f t="shared" si="1"/>
        <v>5.6951942982867578</v>
      </c>
      <c r="S14" s="23">
        <f t="shared" si="2"/>
        <v>1.4704928447120031</v>
      </c>
      <c r="W14">
        <v>18.2</v>
      </c>
      <c r="Y14">
        <v>14.9</v>
      </c>
      <c r="AA14">
        <v>15</v>
      </c>
    </row>
    <row r="15" spans="1:73" ht="13" x14ac:dyDescent="0.3">
      <c r="A15" s="14">
        <v>120</v>
      </c>
      <c r="B15" s="15">
        <v>20.100000000000001</v>
      </c>
      <c r="C15" s="16">
        <v>18.600000000000001</v>
      </c>
      <c r="D15" s="16">
        <v>15.7</v>
      </c>
      <c r="E15" s="16">
        <v>13.9</v>
      </c>
      <c r="F15" s="16">
        <v>11.2</v>
      </c>
      <c r="G15" s="16">
        <v>8.1999999999999993</v>
      </c>
      <c r="H15" s="16">
        <v>21.7</v>
      </c>
      <c r="I15" s="16">
        <v>11.1</v>
      </c>
      <c r="J15" s="16">
        <v>16.399999999999999</v>
      </c>
      <c r="K15" s="16">
        <v>20.3</v>
      </c>
      <c r="L15" s="16">
        <v>10.9</v>
      </c>
      <c r="M15" s="16">
        <v>8</v>
      </c>
      <c r="N15" s="16">
        <v>23.2</v>
      </c>
      <c r="O15" s="16">
        <v>10.5</v>
      </c>
      <c r="P15" s="17">
        <v>10.1</v>
      </c>
      <c r="Q15" s="21">
        <f t="shared" si="0"/>
        <v>14.66</v>
      </c>
      <c r="R15" s="22">
        <f t="shared" si="1"/>
        <v>5.1205189469148849</v>
      </c>
      <c r="S15" s="23">
        <f t="shared" si="2"/>
        <v>1.3221123070227259</v>
      </c>
      <c r="W15">
        <v>18.3</v>
      </c>
      <c r="Y15">
        <v>14.5</v>
      </c>
      <c r="AA15">
        <v>14.3</v>
      </c>
    </row>
    <row r="16" spans="1:73" ht="13" x14ac:dyDescent="0.3">
      <c r="A16" s="14">
        <v>140</v>
      </c>
      <c r="B16" s="15">
        <v>19.5</v>
      </c>
      <c r="C16" s="16">
        <v>17.899999999999999</v>
      </c>
      <c r="D16" s="16">
        <v>14.5</v>
      </c>
      <c r="E16" s="16">
        <v>13.1</v>
      </c>
      <c r="F16" s="16">
        <v>10.3</v>
      </c>
      <c r="G16" s="16">
        <v>7.8</v>
      </c>
      <c r="H16" s="16">
        <v>20.6</v>
      </c>
      <c r="I16" s="16">
        <v>10.9</v>
      </c>
      <c r="J16" s="16">
        <v>15.4</v>
      </c>
      <c r="K16" s="16">
        <v>18.399999999999999</v>
      </c>
      <c r="L16" s="16">
        <v>10.9</v>
      </c>
      <c r="M16" s="16">
        <v>8.6999999999999993</v>
      </c>
      <c r="N16" s="16">
        <v>23.1</v>
      </c>
      <c r="O16" s="16">
        <v>9.1</v>
      </c>
      <c r="P16" s="17">
        <v>9.9</v>
      </c>
      <c r="Q16" s="21">
        <f t="shared" si="0"/>
        <v>14.006666666666666</v>
      </c>
      <c r="R16" s="22">
        <f t="shared" si="1"/>
        <v>4.8878079613121779</v>
      </c>
      <c r="S16" s="23">
        <f t="shared" si="2"/>
        <v>1.2620265889081395</v>
      </c>
      <c r="W16">
        <v>17.2</v>
      </c>
      <c r="Y16">
        <v>13.1</v>
      </c>
      <c r="AA16">
        <v>13.4</v>
      </c>
    </row>
    <row r="17" spans="1:27" ht="13" x14ac:dyDescent="0.3">
      <c r="A17" s="14">
        <v>150</v>
      </c>
      <c r="B17" s="15">
        <v>18.899999999999999</v>
      </c>
      <c r="C17" s="16">
        <v>17.8</v>
      </c>
      <c r="D17" s="16">
        <v>14.5</v>
      </c>
      <c r="E17" s="16">
        <v>12.2</v>
      </c>
      <c r="F17" s="16">
        <v>9.9</v>
      </c>
      <c r="G17" s="16">
        <v>7.7</v>
      </c>
      <c r="H17" s="16">
        <v>20.6</v>
      </c>
      <c r="I17" s="16">
        <v>10.5</v>
      </c>
      <c r="J17" s="16">
        <v>14.3</v>
      </c>
      <c r="K17" s="16">
        <v>17.8</v>
      </c>
      <c r="L17" s="16">
        <v>10.6</v>
      </c>
      <c r="M17" s="16">
        <v>8.1</v>
      </c>
      <c r="N17" s="16">
        <v>22.1</v>
      </c>
      <c r="O17" s="16">
        <v>8.1999999999999993</v>
      </c>
      <c r="P17" s="17">
        <v>9.6</v>
      </c>
      <c r="Q17" s="21">
        <f t="shared" si="0"/>
        <v>13.52</v>
      </c>
      <c r="R17" s="22">
        <f t="shared" si="1"/>
        <v>4.8572773090634698</v>
      </c>
      <c r="S17" s="23">
        <f t="shared" si="2"/>
        <v>1.2541436083942663</v>
      </c>
      <c r="W17">
        <v>11.1</v>
      </c>
      <c r="Y17">
        <v>6.6</v>
      </c>
      <c r="AA17">
        <v>7.4</v>
      </c>
    </row>
    <row r="18" spans="1:27" ht="13" x14ac:dyDescent="0.3">
      <c r="A18" s="24">
        <v>160</v>
      </c>
      <c r="B18" s="15">
        <v>18.5</v>
      </c>
      <c r="C18" s="16">
        <v>16.600000000000001</v>
      </c>
      <c r="D18" s="16">
        <v>14.5</v>
      </c>
      <c r="E18" s="16">
        <v>11.9</v>
      </c>
      <c r="F18" s="16">
        <v>9.6</v>
      </c>
      <c r="G18" s="16">
        <v>6.9</v>
      </c>
      <c r="H18" s="16">
        <v>20</v>
      </c>
      <c r="I18" s="16">
        <v>9.8000000000000007</v>
      </c>
      <c r="J18" s="16">
        <v>13.1</v>
      </c>
      <c r="K18" s="16">
        <v>17.3</v>
      </c>
      <c r="L18" s="16">
        <v>10.4</v>
      </c>
      <c r="M18" s="16">
        <v>7.5</v>
      </c>
      <c r="N18" s="16">
        <v>21.7</v>
      </c>
      <c r="O18" s="16">
        <v>7.5</v>
      </c>
      <c r="P18" s="17">
        <v>8.1999999999999993</v>
      </c>
      <c r="Q18" s="21">
        <f t="shared" si="0"/>
        <v>12.899999999999999</v>
      </c>
      <c r="R18" s="22">
        <f t="shared" si="1"/>
        <v>4.9209464827118694</v>
      </c>
      <c r="S18" s="23">
        <f t="shared" si="2"/>
        <v>1.2705829183414024</v>
      </c>
      <c r="W18">
        <v>10.9</v>
      </c>
      <c r="Y18">
        <v>6.6</v>
      </c>
      <c r="AA18">
        <v>7.2</v>
      </c>
    </row>
    <row r="19" spans="1:27" ht="13" x14ac:dyDescent="0.3">
      <c r="A19" s="24">
        <v>170</v>
      </c>
      <c r="B19" s="15">
        <v>18.2</v>
      </c>
      <c r="C19" s="16">
        <v>16.2</v>
      </c>
      <c r="D19" s="16">
        <v>14.6</v>
      </c>
      <c r="E19" s="16">
        <v>10.7</v>
      </c>
      <c r="F19" s="16">
        <v>9.3000000000000007</v>
      </c>
      <c r="G19" s="16">
        <v>6.3</v>
      </c>
      <c r="H19" s="16">
        <v>19.100000000000001</v>
      </c>
      <c r="I19" s="16">
        <v>8.9</v>
      </c>
      <c r="J19" s="16">
        <v>11.7</v>
      </c>
      <c r="K19" s="16">
        <v>17.2</v>
      </c>
      <c r="L19" s="16">
        <v>10.8</v>
      </c>
      <c r="M19" s="16">
        <v>6.4</v>
      </c>
      <c r="N19" s="16">
        <v>21.3</v>
      </c>
      <c r="O19" s="16">
        <v>6.5</v>
      </c>
      <c r="P19" s="17">
        <v>6.4</v>
      </c>
      <c r="Q19" s="21">
        <f t="shared" si="0"/>
        <v>12.240000000000004</v>
      </c>
      <c r="R19" s="22">
        <f t="shared" si="1"/>
        <v>5.1512550481827706</v>
      </c>
      <c r="S19" s="23">
        <f t="shared" si="2"/>
        <v>1.3300483342452503</v>
      </c>
      <c r="W19">
        <v>11</v>
      </c>
      <c r="Y19">
        <v>6.9</v>
      </c>
      <c r="AA19">
        <v>7.3</v>
      </c>
    </row>
    <row r="20" spans="1:27" ht="13" x14ac:dyDescent="0.3">
      <c r="A20" s="24">
        <v>180</v>
      </c>
      <c r="B20" s="15">
        <v>18.3</v>
      </c>
      <c r="C20" s="16">
        <v>15.1</v>
      </c>
      <c r="D20" s="16">
        <v>14.9</v>
      </c>
      <c r="E20" s="16">
        <v>10</v>
      </c>
      <c r="F20" s="16">
        <v>8.6999999999999993</v>
      </c>
      <c r="G20" s="16">
        <v>6.4</v>
      </c>
      <c r="H20" s="16">
        <v>18.100000000000001</v>
      </c>
      <c r="I20" s="16">
        <v>8.5</v>
      </c>
      <c r="J20" s="16">
        <v>10.6</v>
      </c>
      <c r="K20" s="16">
        <v>17.100000000000001</v>
      </c>
      <c r="L20" s="16">
        <v>10.6</v>
      </c>
      <c r="M20" s="16">
        <v>6.2</v>
      </c>
      <c r="N20" s="16">
        <v>21.3</v>
      </c>
      <c r="O20" s="16">
        <v>5.7</v>
      </c>
      <c r="P20" s="17">
        <v>5.6</v>
      </c>
      <c r="Q20" s="21">
        <f t="shared" si="0"/>
        <v>11.806666666666665</v>
      </c>
      <c r="R20" s="22">
        <f t="shared" si="1"/>
        <v>5.2342916926561891</v>
      </c>
      <c r="S20" s="23">
        <f t="shared" si="2"/>
        <v>1.3514883036566168</v>
      </c>
      <c r="W20">
        <v>12.9</v>
      </c>
      <c r="Y20">
        <v>9.4</v>
      </c>
      <c r="AA20">
        <v>9.6</v>
      </c>
    </row>
    <row r="21" spans="1:27" ht="13.5" thickBot="1" x14ac:dyDescent="0.35">
      <c r="A21" s="14">
        <v>240</v>
      </c>
      <c r="B21" s="15">
        <v>17.2</v>
      </c>
      <c r="C21" s="16">
        <v>13.5</v>
      </c>
      <c r="D21" s="16">
        <v>12.9</v>
      </c>
      <c r="E21" s="16">
        <v>9.1</v>
      </c>
      <c r="F21" s="16">
        <v>8.3000000000000007</v>
      </c>
      <c r="G21" s="16">
        <v>6</v>
      </c>
      <c r="H21" s="16">
        <v>17</v>
      </c>
      <c r="I21" s="16">
        <v>7.1</v>
      </c>
      <c r="J21" s="16">
        <v>8.6999999999999993</v>
      </c>
      <c r="K21" s="16">
        <v>16.3</v>
      </c>
      <c r="L21" s="16">
        <v>9.3000000000000007</v>
      </c>
      <c r="M21" s="16">
        <v>6.7</v>
      </c>
      <c r="N21" s="16">
        <v>20.2</v>
      </c>
      <c r="O21" s="16">
        <v>5.0999999999999996</v>
      </c>
      <c r="P21" s="17">
        <v>5.3</v>
      </c>
      <c r="Q21" s="21">
        <f t="shared" si="0"/>
        <v>10.846666666666666</v>
      </c>
      <c r="R21" s="22">
        <f t="shared" si="1"/>
        <v>4.9407730260798379</v>
      </c>
      <c r="S21" s="23">
        <f t="shared" si="2"/>
        <v>1.2757021098265358</v>
      </c>
      <c r="T21" s="1"/>
      <c r="U21" s="1"/>
      <c r="W21">
        <v>15.9</v>
      </c>
      <c r="Y21">
        <v>12.9</v>
      </c>
      <c r="AA21">
        <v>11.7</v>
      </c>
    </row>
    <row r="22" spans="1:27" ht="13" x14ac:dyDescent="0.3">
      <c r="A22" s="25" t="s">
        <v>28</v>
      </c>
      <c r="B22" s="26">
        <f>AVERAGE(B7:B9)</f>
        <v>11.233333333333334</v>
      </c>
      <c r="C22" s="26">
        <f t="shared" ref="C22:P22" si="3">AVERAGE(C7:C9)</f>
        <v>11</v>
      </c>
      <c r="D22" s="26">
        <f t="shared" si="3"/>
        <v>11.800000000000002</v>
      </c>
      <c r="E22" s="26">
        <f t="shared" si="3"/>
        <v>10.1</v>
      </c>
      <c r="F22" s="26">
        <f t="shared" si="3"/>
        <v>9.8333333333333339</v>
      </c>
      <c r="G22" s="26">
        <f t="shared" si="3"/>
        <v>6.9333333333333336</v>
      </c>
      <c r="H22" s="26">
        <f t="shared" si="3"/>
        <v>15.533333333333333</v>
      </c>
      <c r="I22" s="26">
        <f t="shared" si="3"/>
        <v>5.4000000000000012</v>
      </c>
      <c r="J22" s="26">
        <f t="shared" si="3"/>
        <v>9.7666666666666675</v>
      </c>
      <c r="K22" s="26">
        <f t="shared" si="3"/>
        <v>13.9</v>
      </c>
      <c r="L22" s="26">
        <f t="shared" si="3"/>
        <v>8.8666666666666671</v>
      </c>
      <c r="M22" s="26">
        <f t="shared" si="3"/>
        <v>6.3666666666666671</v>
      </c>
      <c r="N22" s="26">
        <f t="shared" si="3"/>
        <v>14.033333333333333</v>
      </c>
      <c r="O22" s="26">
        <f t="shared" si="3"/>
        <v>7.5</v>
      </c>
      <c r="P22" s="27">
        <f t="shared" si="3"/>
        <v>6.5333333333333341</v>
      </c>
      <c r="Q22" s="18">
        <f t="shared" si="0"/>
        <v>9.92</v>
      </c>
      <c r="R22" s="19">
        <f t="shared" si="1"/>
        <v>3.0609366758123757</v>
      </c>
      <c r="S22" s="20">
        <f t="shared" si="2"/>
        <v>0.79033045128112145</v>
      </c>
      <c r="W22">
        <v>17.100000000000001</v>
      </c>
      <c r="Y22">
        <v>14.1</v>
      </c>
      <c r="AA22">
        <v>13.6</v>
      </c>
    </row>
    <row r="23" spans="1:27" ht="13" x14ac:dyDescent="0.3">
      <c r="A23" s="28" t="s">
        <v>29</v>
      </c>
      <c r="B23" s="29">
        <f>MAX(B7:B21)</f>
        <v>21</v>
      </c>
      <c r="C23" s="29">
        <f t="shared" ref="C23:P23" si="4">MAX(C7:C21)</f>
        <v>19.2</v>
      </c>
      <c r="D23" s="29">
        <f t="shared" si="4"/>
        <v>17.100000000000001</v>
      </c>
      <c r="E23" s="29">
        <f t="shared" si="4"/>
        <v>17.5</v>
      </c>
      <c r="F23" s="29">
        <f t="shared" si="4"/>
        <v>12.8</v>
      </c>
      <c r="G23" s="29">
        <f t="shared" si="4"/>
        <v>8.1999999999999993</v>
      </c>
      <c r="H23" s="29">
        <f t="shared" si="4"/>
        <v>22</v>
      </c>
      <c r="I23" s="29">
        <f t="shared" si="4"/>
        <v>11.1</v>
      </c>
      <c r="J23" s="29">
        <f t="shared" si="4"/>
        <v>18.399999999999999</v>
      </c>
      <c r="K23" s="29">
        <f t="shared" si="4"/>
        <v>20.3</v>
      </c>
      <c r="L23" s="29">
        <f t="shared" si="4"/>
        <v>13.2</v>
      </c>
      <c r="M23" s="29">
        <f t="shared" si="4"/>
        <v>9.1999999999999993</v>
      </c>
      <c r="N23" s="29">
        <f t="shared" si="4"/>
        <v>25</v>
      </c>
      <c r="O23" s="29">
        <f t="shared" si="4"/>
        <v>11.9</v>
      </c>
      <c r="P23" s="30">
        <f t="shared" si="4"/>
        <v>10.7</v>
      </c>
      <c r="Q23" s="21">
        <f t="shared" si="0"/>
        <v>15.84</v>
      </c>
      <c r="R23" s="22">
        <f t="shared" si="1"/>
        <v>5.1660706261418596</v>
      </c>
      <c r="S23" s="23">
        <f t="shared" si="2"/>
        <v>1.3338737000252496</v>
      </c>
      <c r="W23">
        <v>18.2</v>
      </c>
      <c r="Y23">
        <v>14.5</v>
      </c>
      <c r="AA23">
        <v>14.5</v>
      </c>
    </row>
    <row r="24" spans="1:27" ht="13" x14ac:dyDescent="0.3">
      <c r="A24" s="28" t="s">
        <v>30</v>
      </c>
      <c r="B24" s="31">
        <f>15*(B22+B10)/2+15*(B10+B11)/2+15*(B11+B12)/2+15*(B12+B13)/2+30*(B13+B14)/2+30*(B14+B15)/2+20*(B15+B16)/2+10*(B16+B17)/2+10*(B17+B18)/2+10*(B18+B19)/2+10*(B19+B20)/2+60*(B20+B21)/2</f>
        <v>4248.5</v>
      </c>
      <c r="C24" s="31">
        <f t="shared" ref="C24:P24" si="5">15*(C22+C10)/2+15*(C10+C11)/2+15*(C11+C12)/2+15*(C12+C13)/2+30*(C13+C14)/2+30*(C14+C15)/2+20*(C15+C16)/2+10*(C16+C17)/2+10*(C17+C18)/2+10*(C18+C19)/2+10*(C19+C20)/2+60*(C20+C21)/2</f>
        <v>3929.5</v>
      </c>
      <c r="D24" s="31">
        <f t="shared" si="5"/>
        <v>3609.75</v>
      </c>
      <c r="E24" s="31">
        <f t="shared" si="5"/>
        <v>3114.75</v>
      </c>
      <c r="F24" s="31">
        <f t="shared" si="5"/>
        <v>2488.25</v>
      </c>
      <c r="G24" s="31">
        <f t="shared" si="5"/>
        <v>1655.25</v>
      </c>
      <c r="H24" s="31">
        <f t="shared" si="5"/>
        <v>4706.5</v>
      </c>
      <c r="I24" s="31">
        <f t="shared" si="5"/>
        <v>2120.25</v>
      </c>
      <c r="J24" s="31">
        <f t="shared" si="5"/>
        <v>3257.5</v>
      </c>
      <c r="K24" s="31">
        <f t="shared" si="5"/>
        <v>4230</v>
      </c>
      <c r="L24" s="31">
        <f t="shared" si="5"/>
        <v>2670.5</v>
      </c>
      <c r="M24" s="31">
        <f t="shared" si="5"/>
        <v>1796.25</v>
      </c>
      <c r="N24" s="31">
        <f t="shared" si="5"/>
        <v>5084</v>
      </c>
      <c r="O24" s="31">
        <f t="shared" si="5"/>
        <v>2022</v>
      </c>
      <c r="P24" s="32">
        <f t="shared" si="5"/>
        <v>1973.25</v>
      </c>
      <c r="Q24" s="33">
        <f t="shared" si="0"/>
        <v>3127.0833333333335</v>
      </c>
      <c r="R24" s="34">
        <f t="shared" si="1"/>
        <v>1127.9666149863701</v>
      </c>
      <c r="S24" s="35">
        <f t="shared" si="2"/>
        <v>291.23972766134432</v>
      </c>
      <c r="W24">
        <v>19.2</v>
      </c>
      <c r="Y24">
        <v>14.9</v>
      </c>
      <c r="AA24">
        <v>15.7</v>
      </c>
    </row>
    <row r="25" spans="1:27" ht="13.5" thickBot="1" x14ac:dyDescent="0.35">
      <c r="A25" s="36" t="s">
        <v>31</v>
      </c>
      <c r="B25" s="37">
        <f>B24-(B22*240)</f>
        <v>1552.5</v>
      </c>
      <c r="C25" s="37">
        <f t="shared" ref="C25:P25" si="6">C24-(C22*240)</f>
        <v>1289.5</v>
      </c>
      <c r="D25" s="37">
        <f t="shared" si="6"/>
        <v>777.74999999999955</v>
      </c>
      <c r="E25" s="37">
        <f t="shared" si="6"/>
        <v>690.75</v>
      </c>
      <c r="F25" s="37">
        <f t="shared" si="6"/>
        <v>128.25</v>
      </c>
      <c r="G25" s="37">
        <f t="shared" si="6"/>
        <v>-8.75</v>
      </c>
      <c r="H25" s="37">
        <f t="shared" si="6"/>
        <v>978.5</v>
      </c>
      <c r="I25" s="37">
        <f t="shared" si="6"/>
        <v>824.24999999999977</v>
      </c>
      <c r="J25" s="37">
        <f t="shared" si="6"/>
        <v>913.5</v>
      </c>
      <c r="K25" s="37">
        <f t="shared" si="6"/>
        <v>894</v>
      </c>
      <c r="L25" s="37">
        <f t="shared" si="6"/>
        <v>542.5</v>
      </c>
      <c r="M25" s="37">
        <f t="shared" si="6"/>
        <v>268.25</v>
      </c>
      <c r="N25" s="37">
        <f t="shared" si="6"/>
        <v>1716</v>
      </c>
      <c r="O25" s="37">
        <f t="shared" si="6"/>
        <v>222</v>
      </c>
      <c r="P25" s="33">
        <f t="shared" si="6"/>
        <v>405.24999999999977</v>
      </c>
      <c r="Q25" s="38">
        <f t="shared" si="0"/>
        <v>746.2833333333333</v>
      </c>
      <c r="R25" s="39">
        <f t="shared" si="1"/>
        <v>507.97497009015638</v>
      </c>
      <c r="S25" s="40">
        <f t="shared" si="2"/>
        <v>131.15857329662575</v>
      </c>
      <c r="W25">
        <v>18.600000000000001</v>
      </c>
      <c r="Y25">
        <v>14.8</v>
      </c>
      <c r="AA25">
        <v>14.2</v>
      </c>
    </row>
    <row r="26" spans="1:27" ht="13.5" thickBot="1" x14ac:dyDescent="0.35">
      <c r="A26" s="41" t="s">
        <v>32</v>
      </c>
      <c r="B26" s="42">
        <f>MIN(B7:B21)</f>
        <v>11.1</v>
      </c>
      <c r="C26" s="43">
        <f t="shared" ref="C26:P26" si="7">MIN(C7:C21)</f>
        <v>10.9</v>
      </c>
      <c r="D26" s="43">
        <f t="shared" si="7"/>
        <v>11.7</v>
      </c>
      <c r="E26" s="43">
        <f t="shared" si="7"/>
        <v>9.1</v>
      </c>
      <c r="F26" s="43">
        <f t="shared" si="7"/>
        <v>8.3000000000000007</v>
      </c>
      <c r="G26" s="43">
        <f t="shared" si="7"/>
        <v>5.7</v>
      </c>
      <c r="H26" s="43">
        <f t="shared" si="7"/>
        <v>15.4</v>
      </c>
      <c r="I26" s="43">
        <f t="shared" si="7"/>
        <v>5.3</v>
      </c>
      <c r="J26" s="43">
        <f t="shared" si="7"/>
        <v>8.6999999999999993</v>
      </c>
      <c r="K26" s="43">
        <f t="shared" si="7"/>
        <v>13.8</v>
      </c>
      <c r="L26" s="43">
        <f t="shared" si="7"/>
        <v>8.8000000000000007</v>
      </c>
      <c r="M26" s="43">
        <f t="shared" si="7"/>
        <v>6.2</v>
      </c>
      <c r="N26" s="43">
        <f t="shared" si="7"/>
        <v>14</v>
      </c>
      <c r="O26" s="43">
        <f t="shared" si="7"/>
        <v>5.0999999999999996</v>
      </c>
      <c r="P26" s="44">
        <f t="shared" si="7"/>
        <v>5.3</v>
      </c>
      <c r="Q26" s="45">
        <f t="shared" si="0"/>
        <v>9.293333333333333</v>
      </c>
      <c r="R26" s="45">
        <f t="shared" si="1"/>
        <v>3.4327137674912254</v>
      </c>
      <c r="S26" s="46">
        <f t="shared" si="2"/>
        <v>0.88632288358602895</v>
      </c>
      <c r="W26">
        <v>17.899999999999999</v>
      </c>
      <c r="Y26">
        <v>15.6</v>
      </c>
      <c r="AA26">
        <v>12.8</v>
      </c>
    </row>
    <row r="27" spans="1:27" x14ac:dyDescent="0.25">
      <c r="W27">
        <v>17.8</v>
      </c>
      <c r="Y27">
        <v>14.1</v>
      </c>
      <c r="AA27">
        <v>12.4</v>
      </c>
    </row>
    <row r="28" spans="1:27" x14ac:dyDescent="0.25">
      <c r="W28">
        <v>16.600000000000001</v>
      </c>
      <c r="Y28">
        <v>13.1</v>
      </c>
      <c r="AA28">
        <v>11.7</v>
      </c>
    </row>
    <row r="29" spans="1:27" x14ac:dyDescent="0.25">
      <c r="W29">
        <v>16.2</v>
      </c>
      <c r="Y29">
        <v>12</v>
      </c>
      <c r="AA29">
        <v>10.4</v>
      </c>
    </row>
    <row r="30" spans="1:27" ht="13" x14ac:dyDescent="0.3">
      <c r="A30" s="1" t="s">
        <v>33</v>
      </c>
      <c r="W30">
        <v>15.1</v>
      </c>
      <c r="Y30">
        <v>10.8</v>
      </c>
      <c r="AA30">
        <v>9.8000000000000007</v>
      </c>
    </row>
    <row r="31" spans="1:27" ht="13" thickBot="1" x14ac:dyDescent="0.3">
      <c r="W31">
        <v>13.5</v>
      </c>
      <c r="Y31">
        <v>9.1999999999999993</v>
      </c>
      <c r="AA31">
        <v>8</v>
      </c>
    </row>
    <row r="32" spans="1:27" ht="13.5" thickBot="1" x14ac:dyDescent="0.35">
      <c r="A32" s="7"/>
      <c r="B32" s="8" t="s">
        <v>10</v>
      </c>
      <c r="C32" s="9" t="s">
        <v>11</v>
      </c>
      <c r="D32" s="9" t="s">
        <v>12</v>
      </c>
      <c r="E32" s="9" t="s">
        <v>13</v>
      </c>
      <c r="F32" s="9" t="s">
        <v>14</v>
      </c>
      <c r="G32" s="9" t="s">
        <v>15</v>
      </c>
      <c r="H32" s="9" t="s">
        <v>16</v>
      </c>
      <c r="I32" s="9" t="s">
        <v>17</v>
      </c>
      <c r="J32" s="9" t="s">
        <v>18</v>
      </c>
      <c r="K32" s="9" t="s">
        <v>19</v>
      </c>
      <c r="L32" s="9" t="s">
        <v>20</v>
      </c>
      <c r="M32" s="9" t="s">
        <v>21</v>
      </c>
      <c r="N32" s="9" t="s">
        <v>22</v>
      </c>
      <c r="O32" s="9" t="s">
        <v>23</v>
      </c>
      <c r="P32" s="10" t="s">
        <v>24</v>
      </c>
      <c r="Q32" s="8" t="s">
        <v>25</v>
      </c>
      <c r="R32" s="9" t="s">
        <v>26</v>
      </c>
      <c r="S32" s="47" t="s">
        <v>27</v>
      </c>
      <c r="W32">
        <v>11.9</v>
      </c>
      <c r="Y32">
        <v>7.6</v>
      </c>
      <c r="AA32">
        <v>6.3</v>
      </c>
    </row>
    <row r="33" spans="1:27" ht="13.5" thickBot="1" x14ac:dyDescent="0.35">
      <c r="A33" s="14">
        <v>-30</v>
      </c>
      <c r="B33" s="16">
        <v>9.6999999999999993</v>
      </c>
      <c r="C33" s="16">
        <v>6.6</v>
      </c>
      <c r="D33" s="16">
        <v>7.6</v>
      </c>
      <c r="E33" s="16">
        <v>8</v>
      </c>
      <c r="F33" s="16">
        <v>5.2</v>
      </c>
      <c r="G33" s="16">
        <v>5.8</v>
      </c>
      <c r="H33" s="16">
        <v>16.8</v>
      </c>
      <c r="I33" s="16">
        <v>6.8</v>
      </c>
      <c r="J33" s="16">
        <v>10</v>
      </c>
      <c r="K33" s="16">
        <v>11</v>
      </c>
      <c r="L33" s="16">
        <v>6.6</v>
      </c>
      <c r="M33" s="16">
        <v>6.5</v>
      </c>
      <c r="N33" s="16">
        <v>12.5</v>
      </c>
      <c r="O33" s="16">
        <v>5.4</v>
      </c>
      <c r="P33" s="16">
        <v>4.8</v>
      </c>
      <c r="Q33" s="18">
        <f>AVERAGE(B33:P33)</f>
        <v>8.2200000000000006</v>
      </c>
      <c r="R33" s="19">
        <f>STDEV(B33:P33)</f>
        <v>3.2765835866035831</v>
      </c>
      <c r="S33" s="20">
        <f>R33/SQRT(15)</f>
        <v>0.8460102442248163</v>
      </c>
      <c r="T33">
        <f>TTEST(B33:P33,B59:P59,2,1)</f>
        <v>0.15561752549463001</v>
      </c>
      <c r="U33" s="4">
        <f>TTEST(B33:P33,B7:P7,2,1)</f>
        <v>3.1179917180976175E-3</v>
      </c>
      <c r="W33">
        <v>11.7</v>
      </c>
      <c r="Y33">
        <v>8.1999999999999993</v>
      </c>
      <c r="AA33">
        <v>6.1</v>
      </c>
    </row>
    <row r="34" spans="1:27" ht="13.5" thickBot="1" x14ac:dyDescent="0.35">
      <c r="A34" s="14">
        <v>-15</v>
      </c>
      <c r="B34" s="16">
        <v>9.6999999999999993</v>
      </c>
      <c r="C34" s="16">
        <v>6.6</v>
      </c>
      <c r="D34" s="16">
        <v>8.1999999999999993</v>
      </c>
      <c r="E34" s="16">
        <v>7.9</v>
      </c>
      <c r="F34" s="16">
        <v>5.0999999999999996</v>
      </c>
      <c r="G34" s="16">
        <v>8.3000000000000007</v>
      </c>
      <c r="H34" s="16">
        <v>17.100000000000001</v>
      </c>
      <c r="I34" s="16">
        <v>6.4</v>
      </c>
      <c r="J34" s="16">
        <v>10.199999999999999</v>
      </c>
      <c r="K34" s="16">
        <v>10.7</v>
      </c>
      <c r="L34" s="16">
        <v>6.4</v>
      </c>
      <c r="M34" s="16">
        <v>6.5</v>
      </c>
      <c r="N34" s="16">
        <v>12.7</v>
      </c>
      <c r="O34" s="16">
        <v>5.7</v>
      </c>
      <c r="P34" s="16">
        <v>5</v>
      </c>
      <c r="Q34" s="18">
        <f t="shared" ref="Q34:Q54" si="8">AVERAGE(B34:P34)</f>
        <v>8.4333333333333336</v>
      </c>
      <c r="R34" s="19">
        <f t="shared" ref="R34:R54" si="9">STDEV(B34:P34)</f>
        <v>3.2653301444694609</v>
      </c>
      <c r="S34" s="20">
        <f t="shared" ref="S34:S54" si="10">R34/SQRT(15)</f>
        <v>0.84310461795995206</v>
      </c>
      <c r="W34">
        <v>11.8</v>
      </c>
      <c r="Y34">
        <v>8.6999999999999993</v>
      </c>
      <c r="AA34">
        <v>6.6</v>
      </c>
    </row>
    <row r="35" spans="1:27" ht="13.5" thickBot="1" x14ac:dyDescent="0.35">
      <c r="A35" s="14">
        <v>0</v>
      </c>
      <c r="B35" s="16">
        <v>9.6</v>
      </c>
      <c r="C35" s="16">
        <v>6.9</v>
      </c>
      <c r="D35" s="16">
        <v>8.6999999999999993</v>
      </c>
      <c r="E35" s="16">
        <v>7.6</v>
      </c>
      <c r="F35" s="16">
        <v>5</v>
      </c>
      <c r="G35" s="16">
        <v>5.0999999999999996</v>
      </c>
      <c r="H35" s="16">
        <v>16.399999999999999</v>
      </c>
      <c r="I35" s="16">
        <v>6.2</v>
      </c>
      <c r="J35" s="16">
        <v>10.199999999999999</v>
      </c>
      <c r="K35" s="16">
        <v>10.5</v>
      </c>
      <c r="L35" s="16">
        <v>6.4</v>
      </c>
      <c r="M35" s="16">
        <v>6.5</v>
      </c>
      <c r="N35" s="16">
        <v>12.7</v>
      </c>
      <c r="O35" s="16">
        <v>5.9</v>
      </c>
      <c r="P35" s="16">
        <v>5.0999999999999996</v>
      </c>
      <c r="Q35" s="18">
        <f t="shared" si="8"/>
        <v>8.1866666666666674</v>
      </c>
      <c r="R35" s="19">
        <f t="shared" si="9"/>
        <v>3.2284155040308331</v>
      </c>
      <c r="S35" s="20">
        <f t="shared" si="10"/>
        <v>0.83357329878328268</v>
      </c>
      <c r="W35">
        <v>13.5</v>
      </c>
      <c r="Y35">
        <v>10.9</v>
      </c>
      <c r="AA35">
        <v>8.4</v>
      </c>
    </row>
    <row r="36" spans="1:27" ht="13.5" thickBot="1" x14ac:dyDescent="0.35">
      <c r="A36" s="14">
        <v>15</v>
      </c>
      <c r="B36" s="16">
        <v>9.9</v>
      </c>
      <c r="C36" s="16">
        <v>9.4</v>
      </c>
      <c r="D36" s="16">
        <v>10.9</v>
      </c>
      <c r="E36" s="16">
        <v>8</v>
      </c>
      <c r="F36" s="16">
        <v>5.6</v>
      </c>
      <c r="G36" s="16">
        <v>6</v>
      </c>
      <c r="H36" s="16">
        <v>18</v>
      </c>
      <c r="I36" s="16">
        <v>6.8</v>
      </c>
      <c r="J36" s="16">
        <v>11.9</v>
      </c>
      <c r="K36" s="16">
        <v>11.2</v>
      </c>
      <c r="L36" s="16">
        <v>8.1999999999999993</v>
      </c>
      <c r="M36" s="16">
        <v>7.4</v>
      </c>
      <c r="N36" s="16">
        <v>13.6</v>
      </c>
      <c r="O36" s="16">
        <v>6.5</v>
      </c>
      <c r="P36" s="16">
        <v>5.5</v>
      </c>
      <c r="Q36" s="18">
        <f t="shared" si="8"/>
        <v>9.2600000000000016</v>
      </c>
      <c r="R36" s="19">
        <f t="shared" si="9"/>
        <v>3.454562200916341</v>
      </c>
      <c r="S36" s="20">
        <f t="shared" si="10"/>
        <v>0.89196412483910859</v>
      </c>
      <c r="W36">
        <v>16</v>
      </c>
      <c r="Y36">
        <v>13.4</v>
      </c>
      <c r="AA36">
        <v>10.199999999999999</v>
      </c>
    </row>
    <row r="37" spans="1:27" ht="13.5" thickBot="1" x14ac:dyDescent="0.35">
      <c r="A37" s="14">
        <v>30</v>
      </c>
      <c r="B37" s="16">
        <v>12.2</v>
      </c>
      <c r="C37" s="16">
        <v>12.9</v>
      </c>
      <c r="D37" s="16">
        <v>13.4</v>
      </c>
      <c r="E37" s="16">
        <v>10.199999999999999</v>
      </c>
      <c r="F37" s="16">
        <v>6.5</v>
      </c>
      <c r="G37" s="16">
        <v>8.6999999999999993</v>
      </c>
      <c r="H37" s="16">
        <v>20.3</v>
      </c>
      <c r="I37" s="16">
        <v>9</v>
      </c>
      <c r="J37" s="16">
        <v>13.8</v>
      </c>
      <c r="K37" s="16">
        <v>12.8</v>
      </c>
      <c r="L37" s="16">
        <v>10.6</v>
      </c>
      <c r="M37" s="16">
        <v>8.9</v>
      </c>
      <c r="N37" s="16">
        <v>14.4</v>
      </c>
      <c r="O37" s="16">
        <v>7.6</v>
      </c>
      <c r="P37" s="16">
        <v>7.2</v>
      </c>
      <c r="Q37" s="18">
        <f t="shared" si="8"/>
        <v>11.233333333333333</v>
      </c>
      <c r="R37" s="19">
        <f t="shared" si="9"/>
        <v>3.5844239757728502</v>
      </c>
      <c r="S37" s="20">
        <f t="shared" si="10"/>
        <v>0.92549429092765512</v>
      </c>
      <c r="W37">
        <v>16.5</v>
      </c>
      <c r="Y37">
        <v>12.9</v>
      </c>
      <c r="AA37">
        <v>8.1</v>
      </c>
    </row>
    <row r="38" spans="1:27" ht="13.5" thickBot="1" x14ac:dyDescent="0.35">
      <c r="A38" s="14">
        <v>45</v>
      </c>
      <c r="B38" s="16">
        <v>14.6</v>
      </c>
      <c r="C38" s="16">
        <v>14.1</v>
      </c>
      <c r="D38" s="16">
        <v>12.9</v>
      </c>
      <c r="E38" s="16">
        <v>12.1</v>
      </c>
      <c r="F38" s="16">
        <v>7.1</v>
      </c>
      <c r="G38" s="16">
        <v>9.1999999999999993</v>
      </c>
      <c r="H38" s="16">
        <v>23.7</v>
      </c>
      <c r="I38" s="16">
        <v>10.1</v>
      </c>
      <c r="J38" s="16">
        <v>16.3</v>
      </c>
      <c r="K38" s="16">
        <v>13.7</v>
      </c>
      <c r="L38" s="16">
        <v>12.2</v>
      </c>
      <c r="M38" s="16">
        <v>10.6</v>
      </c>
      <c r="N38" s="16">
        <v>16.7</v>
      </c>
      <c r="O38" s="16">
        <v>8.5</v>
      </c>
      <c r="P38" s="16">
        <v>7.6</v>
      </c>
      <c r="Q38" s="18">
        <f t="shared" si="8"/>
        <v>12.626666666666663</v>
      </c>
      <c r="R38" s="19">
        <f t="shared" si="9"/>
        <v>4.2722470946909592</v>
      </c>
      <c r="S38" s="20">
        <f t="shared" si="10"/>
        <v>1.1030894565747404</v>
      </c>
      <c r="W38">
        <v>17.100000000000001</v>
      </c>
      <c r="Y38">
        <v>10.7</v>
      </c>
      <c r="AA38">
        <v>5.7</v>
      </c>
    </row>
    <row r="39" spans="1:27" ht="13.5" thickBot="1" x14ac:dyDescent="0.35">
      <c r="A39" s="14">
        <v>60</v>
      </c>
      <c r="B39" s="16">
        <v>16.2</v>
      </c>
      <c r="C39" s="16">
        <v>14.5</v>
      </c>
      <c r="D39" s="16">
        <v>10.7</v>
      </c>
      <c r="E39" s="16">
        <v>12.1</v>
      </c>
      <c r="F39" s="16">
        <v>6.9</v>
      </c>
      <c r="G39" s="16">
        <v>8.1</v>
      </c>
      <c r="H39" s="16">
        <v>23.7</v>
      </c>
      <c r="I39" s="16">
        <v>10.9</v>
      </c>
      <c r="J39" s="16">
        <v>18</v>
      </c>
      <c r="K39" s="16">
        <v>14.7</v>
      </c>
      <c r="L39" s="16">
        <v>10.5</v>
      </c>
      <c r="M39" s="16">
        <v>9.1999999999999993</v>
      </c>
      <c r="N39" s="16">
        <v>19.600000000000001</v>
      </c>
      <c r="O39" s="16">
        <v>8.4</v>
      </c>
      <c r="P39" s="16">
        <v>6.1</v>
      </c>
      <c r="Q39" s="18">
        <f t="shared" si="8"/>
        <v>12.639999999999999</v>
      </c>
      <c r="R39" s="19">
        <f t="shared" si="9"/>
        <v>5.0545312061837846</v>
      </c>
      <c r="S39" s="20">
        <f t="shared" si="10"/>
        <v>1.3050743456290324</v>
      </c>
      <c r="W39">
        <v>16.399999999999999</v>
      </c>
      <c r="Y39">
        <v>7.4</v>
      </c>
      <c r="AA39">
        <v>4</v>
      </c>
    </row>
    <row r="40" spans="1:27" ht="13.5" thickBot="1" x14ac:dyDescent="0.35">
      <c r="A40" s="14">
        <v>90</v>
      </c>
      <c r="B40" s="16">
        <v>19.7</v>
      </c>
      <c r="C40" s="16">
        <v>14.9</v>
      </c>
      <c r="D40" s="16">
        <v>7.4</v>
      </c>
      <c r="E40" s="16">
        <v>8.9</v>
      </c>
      <c r="F40" s="16">
        <v>5.7</v>
      </c>
      <c r="G40" s="16">
        <v>6.9</v>
      </c>
      <c r="H40" s="16">
        <v>24.5</v>
      </c>
      <c r="I40" s="16">
        <v>9.9</v>
      </c>
      <c r="J40" s="16">
        <v>19.100000000000001</v>
      </c>
      <c r="K40" s="16">
        <v>16.899999999999999</v>
      </c>
      <c r="L40" s="16">
        <v>8.5</v>
      </c>
      <c r="M40" s="16">
        <v>7.9</v>
      </c>
      <c r="N40" s="16">
        <v>24</v>
      </c>
      <c r="O40" s="16">
        <v>8.3000000000000007</v>
      </c>
      <c r="P40" s="16">
        <v>6.3</v>
      </c>
      <c r="Q40" s="18">
        <f t="shared" si="8"/>
        <v>12.593333333333335</v>
      </c>
      <c r="R40" s="19">
        <f t="shared" si="9"/>
        <v>6.6182072094084985</v>
      </c>
      <c r="S40" s="20">
        <f t="shared" si="10"/>
        <v>1.7088137535859318</v>
      </c>
      <c r="W40">
        <v>15.7</v>
      </c>
      <c r="Y40">
        <v>9.6999999999999993</v>
      </c>
      <c r="AA40">
        <v>2.7</v>
      </c>
    </row>
    <row r="41" spans="1:27" ht="13.5" thickBot="1" x14ac:dyDescent="0.35">
      <c r="A41" s="14">
        <v>120</v>
      </c>
      <c r="B41" s="16">
        <v>17.899999999999999</v>
      </c>
      <c r="C41" s="16">
        <v>14.8</v>
      </c>
      <c r="D41" s="16">
        <v>9.6999999999999993</v>
      </c>
      <c r="E41" s="16">
        <v>6.7</v>
      </c>
      <c r="F41" s="16">
        <v>5.8</v>
      </c>
      <c r="G41" s="16">
        <v>7.8</v>
      </c>
      <c r="H41" s="16">
        <v>25.8</v>
      </c>
      <c r="I41" s="16">
        <v>7.6</v>
      </c>
      <c r="J41" s="16">
        <v>18.3</v>
      </c>
      <c r="K41" s="16">
        <v>15.8</v>
      </c>
      <c r="L41" s="16">
        <v>8</v>
      </c>
      <c r="M41" s="16">
        <v>6.5</v>
      </c>
      <c r="N41" s="16">
        <v>24</v>
      </c>
      <c r="O41" s="16">
        <v>8.4</v>
      </c>
      <c r="P41" s="16">
        <v>4.5999999999999996</v>
      </c>
      <c r="Q41" s="18">
        <f t="shared" si="8"/>
        <v>12.113333333333333</v>
      </c>
      <c r="R41" s="19">
        <f t="shared" si="9"/>
        <v>6.8338304116533433</v>
      </c>
      <c r="S41" s="20">
        <f t="shared" si="10"/>
        <v>1.7644874250092784</v>
      </c>
      <c r="W41">
        <v>14.5</v>
      </c>
      <c r="Y41">
        <v>9.8000000000000007</v>
      </c>
      <c r="AA41">
        <v>4.5999999999999996</v>
      </c>
    </row>
    <row r="42" spans="1:27" ht="13.5" thickBot="1" x14ac:dyDescent="0.35">
      <c r="A42" s="14">
        <v>140</v>
      </c>
      <c r="B42" s="16">
        <v>16.600000000000001</v>
      </c>
      <c r="C42" s="16">
        <v>15.6</v>
      </c>
      <c r="D42" s="16">
        <v>9.8000000000000007</v>
      </c>
      <c r="E42" s="16">
        <v>8.3000000000000007</v>
      </c>
      <c r="F42" s="16">
        <v>5.8</v>
      </c>
      <c r="G42" s="16">
        <v>6.4</v>
      </c>
      <c r="H42" s="16">
        <v>23.8</v>
      </c>
      <c r="I42" s="16">
        <v>5.7</v>
      </c>
      <c r="J42" s="16">
        <v>17.3</v>
      </c>
      <c r="K42" s="16">
        <v>14.8</v>
      </c>
      <c r="L42" s="16">
        <v>7.7</v>
      </c>
      <c r="M42" s="16">
        <v>6.4</v>
      </c>
      <c r="N42" s="16">
        <v>23.4</v>
      </c>
      <c r="O42" s="16">
        <v>6.7</v>
      </c>
      <c r="P42" s="16">
        <v>5.0999999999999996</v>
      </c>
      <c r="Q42" s="18">
        <f t="shared" si="8"/>
        <v>11.559999999999999</v>
      </c>
      <c r="R42" s="19">
        <f t="shared" si="9"/>
        <v>6.491290868760788</v>
      </c>
      <c r="S42" s="20">
        <f t="shared" si="10"/>
        <v>1.6760440953399205</v>
      </c>
      <c r="W42">
        <v>14.5</v>
      </c>
      <c r="Y42">
        <v>9.5</v>
      </c>
      <c r="AA42">
        <v>4.5</v>
      </c>
    </row>
    <row r="43" spans="1:27" ht="13.5" thickBot="1" x14ac:dyDescent="0.35">
      <c r="A43" s="14">
        <v>150</v>
      </c>
      <c r="B43" s="16">
        <v>16</v>
      </c>
      <c r="C43" s="16">
        <v>14.1</v>
      </c>
      <c r="D43" s="16">
        <v>9.5</v>
      </c>
      <c r="E43" s="16">
        <v>8.6</v>
      </c>
      <c r="F43" s="16">
        <v>5.3</v>
      </c>
      <c r="G43" s="16">
        <v>6.1</v>
      </c>
      <c r="H43" s="16">
        <v>23.9</v>
      </c>
      <c r="I43" s="16">
        <v>5.9</v>
      </c>
      <c r="J43" s="16">
        <v>16</v>
      </c>
      <c r="K43" s="16">
        <v>14.6</v>
      </c>
      <c r="L43" s="16">
        <v>7.4</v>
      </c>
      <c r="M43" s="16">
        <v>6.3</v>
      </c>
      <c r="N43" s="16">
        <v>22.8</v>
      </c>
      <c r="O43" s="16">
        <v>5.2</v>
      </c>
      <c r="P43" s="16">
        <v>4.9000000000000004</v>
      </c>
      <c r="Q43" s="18">
        <f t="shared" si="8"/>
        <v>11.106666666666667</v>
      </c>
      <c r="R43" s="19">
        <f t="shared" si="9"/>
        <v>6.405741472267187</v>
      </c>
      <c r="S43" s="20">
        <f t="shared" si="10"/>
        <v>1.653955336146733</v>
      </c>
      <c r="W43">
        <v>14.5</v>
      </c>
      <c r="Y43">
        <v>8.8000000000000007</v>
      </c>
      <c r="AA43">
        <v>4.4000000000000004</v>
      </c>
    </row>
    <row r="44" spans="1:27" ht="13.5" thickBot="1" x14ac:dyDescent="0.35">
      <c r="A44" s="24">
        <v>160</v>
      </c>
      <c r="B44" s="16">
        <v>15.6</v>
      </c>
      <c r="C44" s="16">
        <v>13.1</v>
      </c>
      <c r="D44" s="16">
        <v>8.8000000000000007</v>
      </c>
      <c r="E44" s="16">
        <v>8.5</v>
      </c>
      <c r="F44" s="16">
        <v>5</v>
      </c>
      <c r="G44" s="16">
        <v>6</v>
      </c>
      <c r="H44" s="16">
        <v>23.2</v>
      </c>
      <c r="I44" s="16">
        <v>6.5</v>
      </c>
      <c r="J44" s="16">
        <v>13</v>
      </c>
      <c r="K44" s="16">
        <v>13.4</v>
      </c>
      <c r="L44" s="16">
        <v>7.6</v>
      </c>
      <c r="M44" s="16">
        <v>6.1</v>
      </c>
      <c r="N44" s="16">
        <v>23.1</v>
      </c>
      <c r="O44" s="16">
        <v>4</v>
      </c>
      <c r="P44" s="16">
        <v>4.5999999999999996</v>
      </c>
      <c r="Q44" s="18">
        <f t="shared" si="8"/>
        <v>10.566666666666666</v>
      </c>
      <c r="R44" s="19">
        <f t="shared" si="9"/>
        <v>6.2429007299339236</v>
      </c>
      <c r="S44" s="20">
        <f t="shared" si="10"/>
        <v>1.6119100372706807</v>
      </c>
      <c r="W44">
        <v>14.6</v>
      </c>
      <c r="Y44">
        <v>7.6</v>
      </c>
      <c r="AA44">
        <v>4.7</v>
      </c>
    </row>
    <row r="45" spans="1:27" ht="13.5" thickBot="1" x14ac:dyDescent="0.35">
      <c r="A45" s="24">
        <v>170</v>
      </c>
      <c r="B45" s="16">
        <v>14.9</v>
      </c>
      <c r="C45" s="16">
        <v>12</v>
      </c>
      <c r="D45" s="16">
        <v>7.6</v>
      </c>
      <c r="E45" s="16">
        <v>7.7</v>
      </c>
      <c r="F45" s="16">
        <v>4.9000000000000004</v>
      </c>
      <c r="G45" s="16">
        <v>5.8</v>
      </c>
      <c r="H45" s="16">
        <v>23.4</v>
      </c>
      <c r="I45" s="16">
        <v>6.8</v>
      </c>
      <c r="J45" s="16">
        <v>11.6</v>
      </c>
      <c r="K45" s="16">
        <v>11.8</v>
      </c>
      <c r="L45" s="16">
        <v>7.5</v>
      </c>
      <c r="M45" s="16">
        <v>5.9</v>
      </c>
      <c r="N45" s="16">
        <v>23.3</v>
      </c>
      <c r="O45" s="48">
        <v>3.7</v>
      </c>
      <c r="P45" s="16">
        <v>4.7</v>
      </c>
      <c r="Q45" s="18">
        <f t="shared" si="8"/>
        <v>10.106666666666664</v>
      </c>
      <c r="R45" s="19">
        <f t="shared" si="9"/>
        <v>6.2442506889671492</v>
      </c>
      <c r="S45" s="20">
        <f t="shared" si="10"/>
        <v>1.6122585951942638</v>
      </c>
      <c r="W45">
        <v>14.9</v>
      </c>
      <c r="Y45">
        <v>7</v>
      </c>
      <c r="AA45">
        <v>4.5</v>
      </c>
    </row>
    <row r="46" spans="1:27" ht="13.5" thickBot="1" x14ac:dyDescent="0.35">
      <c r="A46" s="24">
        <v>180</v>
      </c>
      <c r="B46" s="16">
        <v>14.5</v>
      </c>
      <c r="C46" s="16">
        <v>10.8</v>
      </c>
      <c r="D46" s="16">
        <v>7</v>
      </c>
      <c r="E46" s="16">
        <v>6.7</v>
      </c>
      <c r="F46" s="16">
        <v>4.8</v>
      </c>
      <c r="G46" s="16">
        <v>5.7</v>
      </c>
      <c r="H46" s="16">
        <v>23.3</v>
      </c>
      <c r="I46" s="16">
        <v>6.8</v>
      </c>
      <c r="J46" s="16">
        <v>10.8</v>
      </c>
      <c r="K46" s="16">
        <v>10.7</v>
      </c>
      <c r="L46" s="16">
        <v>7.5</v>
      </c>
      <c r="M46" s="16">
        <v>5.7</v>
      </c>
      <c r="N46" s="16">
        <v>23.9</v>
      </c>
      <c r="O46" s="48">
        <v>3.5</v>
      </c>
      <c r="P46" s="16">
        <v>4.5999999999999996</v>
      </c>
      <c r="Q46" s="18">
        <f t="shared" si="8"/>
        <v>9.7533333333333321</v>
      </c>
      <c r="R46" s="19">
        <f t="shared" si="9"/>
        <v>6.3415710836924184</v>
      </c>
      <c r="S46" s="20">
        <f t="shared" si="10"/>
        <v>1.6373866130620838</v>
      </c>
      <c r="W46">
        <v>12.9</v>
      </c>
      <c r="Y46">
        <v>7</v>
      </c>
      <c r="AA46">
        <v>4.2</v>
      </c>
    </row>
    <row r="47" spans="1:27" ht="13.5" thickBot="1" x14ac:dyDescent="0.35">
      <c r="A47" s="14">
        <v>240</v>
      </c>
      <c r="B47" s="16">
        <v>13.1</v>
      </c>
      <c r="C47" s="16">
        <v>9.1999999999999993</v>
      </c>
      <c r="D47" s="16">
        <v>7</v>
      </c>
      <c r="E47" s="16">
        <v>6.2</v>
      </c>
      <c r="F47" s="16">
        <v>4.7</v>
      </c>
      <c r="G47" s="16">
        <v>4.8</v>
      </c>
      <c r="H47" s="16">
        <v>21.5</v>
      </c>
      <c r="I47" s="16">
        <v>5.7</v>
      </c>
      <c r="J47" s="16">
        <v>9</v>
      </c>
      <c r="K47" s="16">
        <v>9.8000000000000007</v>
      </c>
      <c r="L47" s="16">
        <v>6.4</v>
      </c>
      <c r="M47" s="16">
        <v>5.8</v>
      </c>
      <c r="N47" s="16">
        <v>21.1</v>
      </c>
      <c r="O47" s="16">
        <v>4.8</v>
      </c>
      <c r="P47" s="16">
        <v>4.5999999999999996</v>
      </c>
      <c r="Q47" s="18">
        <f t="shared" si="8"/>
        <v>8.913333333333334</v>
      </c>
      <c r="R47" s="19">
        <f t="shared" si="9"/>
        <v>5.5606868366450986</v>
      </c>
      <c r="S47" s="20">
        <f t="shared" si="10"/>
        <v>1.4357631674534179</v>
      </c>
      <c r="T47" s="1" t="s">
        <v>34</v>
      </c>
      <c r="U47" s="1" t="s">
        <v>35</v>
      </c>
      <c r="W47">
        <v>10.199999999999999</v>
      </c>
      <c r="Y47">
        <v>8</v>
      </c>
      <c r="AA47">
        <v>6</v>
      </c>
    </row>
    <row r="48" spans="1:27" ht="13.5" thickBot="1" x14ac:dyDescent="0.35">
      <c r="A48" s="49" t="s">
        <v>28</v>
      </c>
      <c r="B48" s="50">
        <f>AVERAGE(B33:B35)</f>
        <v>9.6666666666666661</v>
      </c>
      <c r="C48" s="50">
        <f t="shared" ref="C48:P48" si="11">AVERAGE(C33:C35)</f>
        <v>6.7</v>
      </c>
      <c r="D48" s="50">
        <f t="shared" si="11"/>
        <v>8.1666666666666661</v>
      </c>
      <c r="E48" s="50">
        <f t="shared" si="11"/>
        <v>7.833333333333333</v>
      </c>
      <c r="F48" s="50">
        <f t="shared" si="11"/>
        <v>5.1000000000000005</v>
      </c>
      <c r="G48" s="50">
        <f t="shared" si="11"/>
        <v>6.4000000000000012</v>
      </c>
      <c r="H48" s="50">
        <f t="shared" si="11"/>
        <v>16.766666666666669</v>
      </c>
      <c r="I48" s="50">
        <f t="shared" si="11"/>
        <v>6.4666666666666659</v>
      </c>
      <c r="J48" s="50">
        <f t="shared" si="11"/>
        <v>10.133333333333333</v>
      </c>
      <c r="K48" s="50">
        <f t="shared" si="11"/>
        <v>10.733333333333334</v>
      </c>
      <c r="L48" s="50">
        <f t="shared" si="11"/>
        <v>6.4666666666666659</v>
      </c>
      <c r="M48" s="50">
        <f t="shared" si="11"/>
        <v>6.5</v>
      </c>
      <c r="N48" s="50">
        <f t="shared" si="11"/>
        <v>12.633333333333333</v>
      </c>
      <c r="O48" s="50">
        <f t="shared" si="11"/>
        <v>5.666666666666667</v>
      </c>
      <c r="P48" s="50">
        <f t="shared" si="11"/>
        <v>4.9666666666666668</v>
      </c>
      <c r="Q48" s="51">
        <f t="shared" si="8"/>
        <v>8.2800000000000029</v>
      </c>
      <c r="R48" s="52">
        <f t="shared" si="9"/>
        <v>3.2321991137785844</v>
      </c>
      <c r="S48" s="53">
        <f t="shared" si="10"/>
        <v>0.8345502226193886</v>
      </c>
      <c r="T48" s="5">
        <f>TTEST(B48:P48,B74:P74,2,1)</f>
        <v>0.12646887706532972</v>
      </c>
      <c r="U48" s="5">
        <f>TTEST(B48:P48,B22:P22,2,1)</f>
        <v>4.0613663620361166E-3</v>
      </c>
      <c r="W48">
        <v>10.1</v>
      </c>
      <c r="Y48">
        <v>7.9</v>
      </c>
      <c r="AA48">
        <v>5.6</v>
      </c>
    </row>
    <row r="49" spans="1:27" ht="13.5" thickBot="1" x14ac:dyDescent="0.35">
      <c r="A49" s="28" t="s">
        <v>29</v>
      </c>
      <c r="B49" s="29">
        <f>MAX(B33:B47)</f>
        <v>19.7</v>
      </c>
      <c r="C49" s="29">
        <f t="shared" ref="C49:P49" si="12">MAX(C33:C47)</f>
        <v>15.6</v>
      </c>
      <c r="D49" s="29">
        <f t="shared" si="12"/>
        <v>13.4</v>
      </c>
      <c r="E49" s="29">
        <f t="shared" si="12"/>
        <v>12.1</v>
      </c>
      <c r="F49" s="29">
        <f t="shared" si="12"/>
        <v>7.1</v>
      </c>
      <c r="G49" s="29">
        <f t="shared" si="12"/>
        <v>9.1999999999999993</v>
      </c>
      <c r="H49" s="29">
        <f t="shared" si="12"/>
        <v>25.8</v>
      </c>
      <c r="I49" s="29">
        <f t="shared" si="12"/>
        <v>10.9</v>
      </c>
      <c r="J49" s="29">
        <f t="shared" si="12"/>
        <v>19.100000000000001</v>
      </c>
      <c r="K49" s="29">
        <f t="shared" si="12"/>
        <v>16.899999999999999</v>
      </c>
      <c r="L49" s="29">
        <f t="shared" si="12"/>
        <v>12.2</v>
      </c>
      <c r="M49" s="29">
        <f t="shared" si="12"/>
        <v>10.6</v>
      </c>
      <c r="N49" s="29">
        <f t="shared" si="12"/>
        <v>24</v>
      </c>
      <c r="O49" s="29">
        <f t="shared" si="12"/>
        <v>8.5</v>
      </c>
      <c r="P49" s="29">
        <f t="shared" si="12"/>
        <v>7.6</v>
      </c>
      <c r="Q49" s="18">
        <f t="shared" si="8"/>
        <v>14.18</v>
      </c>
      <c r="R49" s="19">
        <f t="shared" si="9"/>
        <v>5.846024290062438</v>
      </c>
      <c r="S49" s="20">
        <f t="shared" si="10"/>
        <v>1.5094369811290573</v>
      </c>
      <c r="T49">
        <f>TTEST(B49:P49,B75:P75,2,1)</f>
        <v>0.1211616780244601</v>
      </c>
      <c r="U49" s="4">
        <f>TTEST(B49:P49,B23:P23,2,1)</f>
        <v>3.1471921238802013E-2</v>
      </c>
      <c r="W49">
        <v>10</v>
      </c>
      <c r="Y49">
        <v>7.6</v>
      </c>
      <c r="AA49">
        <v>5.6</v>
      </c>
    </row>
    <row r="50" spans="1:27" ht="13.5" thickBot="1" x14ac:dyDescent="0.35">
      <c r="A50" s="28" t="s">
        <v>30</v>
      </c>
      <c r="B50" s="31">
        <f>15*(B48+B36)/2+15*(B36+B37)/2+15*(B37+B38)/2+15*(B38+B39)/2+30*(B39+B40)/2+30*(B40+B41)/2+20*(B41+B42)/2+10*(B42+B43)/2+10*(B43+B44)/2+10*(B44+B45)/2+10*(B45+B46)/2+60*(B46+B47)/2</f>
        <v>3640.5</v>
      </c>
      <c r="C50" s="31">
        <f t="shared" ref="C50:P50" si="13">15*(C48+C36)/2+15*(C36+C37)/2+15*(C37+C38)/2+15*(C38+C39)/2+30*(C39+C40)/2+30*(C40+C41)/2+20*(C41+C42)/2+10*(C42+C43)/2+10*(C43+C44)/2+10*(C44+C45)/2+10*(C45+C46)/2+60*(C46+C47)/2</f>
        <v>3019.5</v>
      </c>
      <c r="D50" s="31">
        <f t="shared" si="13"/>
        <v>2185.5</v>
      </c>
      <c r="E50" s="31">
        <f t="shared" si="13"/>
        <v>2013</v>
      </c>
      <c r="F50" s="31">
        <f t="shared" si="13"/>
        <v>1345.5</v>
      </c>
      <c r="G50" s="31">
        <f t="shared" si="13"/>
        <v>1609.25</v>
      </c>
      <c r="H50" s="31">
        <f t="shared" si="13"/>
        <v>5491.5</v>
      </c>
      <c r="I50" s="31">
        <f t="shared" si="13"/>
        <v>1855.75</v>
      </c>
      <c r="J50" s="31">
        <f t="shared" si="13"/>
        <v>3455</v>
      </c>
      <c r="K50" s="31">
        <f t="shared" si="13"/>
        <v>3167.25</v>
      </c>
      <c r="L50" s="31">
        <f t="shared" si="13"/>
        <v>1999.75</v>
      </c>
      <c r="M50" s="31">
        <f t="shared" si="13"/>
        <v>1711.25</v>
      </c>
      <c r="N50" s="31">
        <f t="shared" si="13"/>
        <v>5038.75</v>
      </c>
      <c r="O50" s="31">
        <f t="shared" si="13"/>
        <v>1525.5</v>
      </c>
      <c r="P50" s="31">
        <f t="shared" si="13"/>
        <v>1300.5</v>
      </c>
      <c r="Q50" s="18">
        <f t="shared" si="8"/>
        <v>2623.9</v>
      </c>
      <c r="R50" s="19">
        <f t="shared" si="9"/>
        <v>1315.5714123799696</v>
      </c>
      <c r="S50" s="20">
        <f t="shared" si="10"/>
        <v>339.67907805961283</v>
      </c>
      <c r="T50" s="4">
        <f>TTEST(B50:P50,B76:P76,2,1)</f>
        <v>4.0412853106241015E-2</v>
      </c>
      <c r="U50" s="4">
        <f>TTEST(B50:P50,B24:P24,2,1)</f>
        <v>5.5516303167744488E-3</v>
      </c>
      <c r="W50">
        <v>11.5</v>
      </c>
      <c r="Y50">
        <v>8</v>
      </c>
      <c r="AA50">
        <v>7.2</v>
      </c>
    </row>
    <row r="51" spans="1:27" ht="13.5" thickBot="1" x14ac:dyDescent="0.35">
      <c r="A51" s="36" t="s">
        <v>31</v>
      </c>
      <c r="B51" s="54">
        <f>B50-(B48*240)</f>
        <v>1320.5</v>
      </c>
      <c r="C51" s="54">
        <f t="shared" ref="C51:P51" si="14">C50-(C48*240)</f>
        <v>1411.5</v>
      </c>
      <c r="D51" s="54">
        <f t="shared" si="14"/>
        <v>225.50000000000023</v>
      </c>
      <c r="E51" s="54">
        <f t="shared" si="14"/>
        <v>133</v>
      </c>
      <c r="F51" s="54">
        <f t="shared" si="14"/>
        <v>121.49999999999977</v>
      </c>
      <c r="G51" s="54">
        <f t="shared" si="14"/>
        <v>73.249999999999773</v>
      </c>
      <c r="H51" s="54">
        <f t="shared" si="14"/>
        <v>1467.4999999999995</v>
      </c>
      <c r="I51" s="54">
        <f t="shared" si="14"/>
        <v>303.75000000000023</v>
      </c>
      <c r="J51" s="54">
        <f t="shared" si="14"/>
        <v>1023</v>
      </c>
      <c r="K51" s="54">
        <f t="shared" si="14"/>
        <v>591.25</v>
      </c>
      <c r="L51" s="54">
        <f t="shared" si="14"/>
        <v>447.75000000000023</v>
      </c>
      <c r="M51" s="54">
        <f t="shared" si="14"/>
        <v>151.25</v>
      </c>
      <c r="N51" s="54">
        <f t="shared" si="14"/>
        <v>2006.75</v>
      </c>
      <c r="O51" s="54">
        <f t="shared" si="14"/>
        <v>165.5</v>
      </c>
      <c r="P51" s="54">
        <f t="shared" si="14"/>
        <v>108.5</v>
      </c>
      <c r="Q51" s="18">
        <f t="shared" si="8"/>
        <v>636.70000000000005</v>
      </c>
      <c r="R51" s="19">
        <f t="shared" si="9"/>
        <v>636.69945674100086</v>
      </c>
      <c r="S51" s="20">
        <f t="shared" si="10"/>
        <v>164.39509283314706</v>
      </c>
      <c r="T51" s="4">
        <f>TTEST(B51:P51,B77:P77,2,1)</f>
        <v>1.5683573248654218E-2</v>
      </c>
      <c r="U51">
        <f>TTEST(B51:P51,B25:P25,2,1)</f>
        <v>0.18912850011070079</v>
      </c>
      <c r="W51">
        <v>16.100000000000001</v>
      </c>
      <c r="Y51">
        <v>10.199999999999999</v>
      </c>
      <c r="AA51">
        <v>9.6</v>
      </c>
    </row>
    <row r="52" spans="1:27" ht="13.5" thickBot="1" x14ac:dyDescent="0.35">
      <c r="A52" s="41" t="s">
        <v>32</v>
      </c>
      <c r="B52" s="42">
        <f>MIN(B33:B47)</f>
        <v>9.6</v>
      </c>
      <c r="C52" s="42">
        <f t="shared" ref="C52:P52" si="15">MIN(C33:C47)</f>
        <v>6.6</v>
      </c>
      <c r="D52" s="42">
        <f t="shared" si="15"/>
        <v>7</v>
      </c>
      <c r="E52" s="42">
        <f t="shared" si="15"/>
        <v>6.2</v>
      </c>
      <c r="F52" s="42">
        <f t="shared" si="15"/>
        <v>4.7</v>
      </c>
      <c r="G52" s="42">
        <f t="shared" si="15"/>
        <v>4.8</v>
      </c>
      <c r="H52" s="42">
        <f t="shared" si="15"/>
        <v>16.399999999999999</v>
      </c>
      <c r="I52" s="42">
        <f t="shared" si="15"/>
        <v>5.7</v>
      </c>
      <c r="J52" s="42">
        <f t="shared" si="15"/>
        <v>9</v>
      </c>
      <c r="K52" s="42">
        <f t="shared" si="15"/>
        <v>9.8000000000000007</v>
      </c>
      <c r="L52" s="42">
        <f t="shared" si="15"/>
        <v>6.4</v>
      </c>
      <c r="M52" s="42">
        <f t="shared" si="15"/>
        <v>5.7</v>
      </c>
      <c r="N52" s="42">
        <f t="shared" si="15"/>
        <v>12.5</v>
      </c>
      <c r="O52" s="55">
        <f t="shared" si="15"/>
        <v>3.5</v>
      </c>
      <c r="P52" s="42">
        <f t="shared" si="15"/>
        <v>4.5999999999999996</v>
      </c>
      <c r="Q52" s="56">
        <f t="shared" si="8"/>
        <v>7.5</v>
      </c>
      <c r="R52" s="57">
        <f t="shared" si="9"/>
        <v>3.4448719652757571</v>
      </c>
      <c r="S52" s="58">
        <f t="shared" si="10"/>
        <v>0.8894621167553215</v>
      </c>
      <c r="T52" s="4">
        <f>TTEST(B52:P52,B78:P78,2,1)</f>
        <v>1.0012837385610086E-2</v>
      </c>
      <c r="U52" s="4">
        <f>TTEST(B52:P52,B26:P26,2,1)</f>
        <v>1.7332380678475748E-3</v>
      </c>
      <c r="W52">
        <v>17.5</v>
      </c>
      <c r="Y52">
        <v>12.1</v>
      </c>
      <c r="AA52">
        <v>10.199999999999999</v>
      </c>
    </row>
    <row r="53" spans="1:27" ht="13.5" thickBot="1" x14ac:dyDescent="0.35">
      <c r="A53" s="59" t="s">
        <v>36</v>
      </c>
      <c r="B53" s="22">
        <f>B22-B48</f>
        <v>1.5666666666666682</v>
      </c>
      <c r="C53" s="22">
        <f t="shared" ref="C53:P53" si="16">C22-C48</f>
        <v>4.3</v>
      </c>
      <c r="D53" s="22">
        <f t="shared" si="16"/>
        <v>3.6333333333333364</v>
      </c>
      <c r="E53" s="22">
        <f t="shared" si="16"/>
        <v>2.2666666666666666</v>
      </c>
      <c r="F53" s="22">
        <f t="shared" si="16"/>
        <v>4.7333333333333334</v>
      </c>
      <c r="G53" s="22">
        <f t="shared" si="16"/>
        <v>0.53333333333333233</v>
      </c>
      <c r="H53" s="22">
        <f t="shared" si="16"/>
        <v>-1.2333333333333361</v>
      </c>
      <c r="I53" s="22">
        <f t="shared" si="16"/>
        <v>-1.0666666666666647</v>
      </c>
      <c r="J53" s="22">
        <f t="shared" si="16"/>
        <v>-0.36666666666666536</v>
      </c>
      <c r="K53" s="22">
        <f t="shared" si="16"/>
        <v>3.1666666666666661</v>
      </c>
      <c r="L53" s="22">
        <f t="shared" si="16"/>
        <v>2.4000000000000012</v>
      </c>
      <c r="M53" s="22">
        <f t="shared" si="16"/>
        <v>-0.13333333333333286</v>
      </c>
      <c r="N53" s="22">
        <f t="shared" si="16"/>
        <v>1.4000000000000004</v>
      </c>
      <c r="O53" s="22">
        <f t="shared" si="16"/>
        <v>1.833333333333333</v>
      </c>
      <c r="P53" s="22">
        <f t="shared" si="16"/>
        <v>1.5666666666666673</v>
      </c>
      <c r="Q53" s="56">
        <f t="shared" si="8"/>
        <v>1.6400000000000001</v>
      </c>
      <c r="R53" s="57">
        <f t="shared" si="9"/>
        <v>1.8516916332807434</v>
      </c>
      <c r="S53" s="58">
        <f t="shared" si="10"/>
        <v>0.47810472386719538</v>
      </c>
      <c r="W53">
        <v>16.600000000000001</v>
      </c>
      <c r="Y53">
        <v>12.1</v>
      </c>
      <c r="AA53">
        <v>9.8000000000000007</v>
      </c>
    </row>
    <row r="54" spans="1:27" ht="13.5" thickBot="1" x14ac:dyDescent="0.35">
      <c r="A54" s="59" t="s">
        <v>37</v>
      </c>
      <c r="B54" s="22">
        <f>B48-B74</f>
        <v>-0.40000000000000213</v>
      </c>
      <c r="C54" s="22">
        <f t="shared" ref="C54:P54" si="17">C48-C74</f>
        <v>-0.60000000000000053</v>
      </c>
      <c r="D54" s="22">
        <f t="shared" si="17"/>
        <v>1.833333333333333</v>
      </c>
      <c r="E54" s="22">
        <f t="shared" si="17"/>
        <v>2.0999999999999996</v>
      </c>
      <c r="F54" s="22">
        <f t="shared" si="17"/>
        <v>-1.833333333333333</v>
      </c>
      <c r="G54" s="22">
        <f t="shared" si="17"/>
        <v>2.3333333333333339</v>
      </c>
      <c r="H54" s="22">
        <f t="shared" si="17"/>
        <v>9.8333333333333357</v>
      </c>
      <c r="I54" s="22">
        <f t="shared" si="17"/>
        <v>0.16666666666666607</v>
      </c>
      <c r="J54" s="22">
        <f t="shared" si="17"/>
        <v>0.49999999999999822</v>
      </c>
      <c r="K54" s="22">
        <f t="shared" si="17"/>
        <v>3.7333333333333343</v>
      </c>
      <c r="L54" s="22">
        <f t="shared" si="17"/>
        <v>0.39999999999999947</v>
      </c>
      <c r="M54" s="22">
        <f t="shared" si="17"/>
        <v>0.66666666666666696</v>
      </c>
      <c r="N54" s="22">
        <f t="shared" si="17"/>
        <v>3.3333333333333215E-2</v>
      </c>
      <c r="O54" s="22">
        <f t="shared" si="17"/>
        <v>-1</v>
      </c>
      <c r="P54" s="22">
        <f t="shared" si="17"/>
        <v>-0.20000000000000018</v>
      </c>
      <c r="Q54" s="56">
        <f t="shared" si="8"/>
        <v>1.171111111111111</v>
      </c>
      <c r="R54" s="57">
        <f t="shared" si="9"/>
        <v>2.7913092640206334</v>
      </c>
      <c r="S54" s="58">
        <f t="shared" si="10"/>
        <v>0.72071295291109294</v>
      </c>
      <c r="W54">
        <v>15.8</v>
      </c>
      <c r="Y54">
        <v>8.9</v>
      </c>
      <c r="AA54">
        <v>5.8</v>
      </c>
    </row>
    <row r="55" spans="1:27" x14ac:dyDescent="0.25">
      <c r="W55">
        <v>13.9</v>
      </c>
      <c r="Y55">
        <v>6.7</v>
      </c>
      <c r="AA55">
        <v>4.5999999999999996</v>
      </c>
    </row>
    <row r="56" spans="1:27" ht="13" x14ac:dyDescent="0.3">
      <c r="A56" s="1" t="s">
        <v>38</v>
      </c>
      <c r="W56">
        <v>13.1</v>
      </c>
      <c r="Y56">
        <v>8.3000000000000007</v>
      </c>
      <c r="AA56">
        <v>3.7</v>
      </c>
    </row>
    <row r="57" spans="1:27" ht="13" thickBot="1" x14ac:dyDescent="0.3">
      <c r="W57">
        <v>12.2</v>
      </c>
      <c r="Y57">
        <v>8.6</v>
      </c>
      <c r="AA57">
        <v>3.2</v>
      </c>
    </row>
    <row r="58" spans="1:27" ht="13.5" thickBot="1" x14ac:dyDescent="0.35">
      <c r="A58" s="7"/>
      <c r="B58" s="8" t="s">
        <v>10</v>
      </c>
      <c r="C58" s="9" t="s">
        <v>11</v>
      </c>
      <c r="D58" s="9" t="s">
        <v>12</v>
      </c>
      <c r="E58" s="9" t="s">
        <v>13</v>
      </c>
      <c r="F58" s="9" t="s">
        <v>14</v>
      </c>
      <c r="G58" s="9" t="s">
        <v>15</v>
      </c>
      <c r="H58" s="9" t="s">
        <v>16</v>
      </c>
      <c r="I58" s="9" t="s">
        <v>17</v>
      </c>
      <c r="J58" s="9" t="s">
        <v>18</v>
      </c>
      <c r="K58" s="9" t="s">
        <v>19</v>
      </c>
      <c r="L58" s="9" t="s">
        <v>20</v>
      </c>
      <c r="M58" s="9" t="s">
        <v>21</v>
      </c>
      <c r="N58" s="9" t="s">
        <v>22</v>
      </c>
      <c r="O58" s="9" t="s">
        <v>23</v>
      </c>
      <c r="P58" s="10" t="s">
        <v>24</v>
      </c>
      <c r="Q58" s="8" t="s">
        <v>25</v>
      </c>
      <c r="R58" s="9" t="s">
        <v>26</v>
      </c>
      <c r="S58" s="47" t="s">
        <v>27</v>
      </c>
      <c r="W58">
        <v>11.9</v>
      </c>
      <c r="Y58">
        <v>8.5</v>
      </c>
      <c r="AA58">
        <v>3.9</v>
      </c>
    </row>
    <row r="59" spans="1:27" ht="13.5" thickBot="1" x14ac:dyDescent="0.35">
      <c r="A59" s="14">
        <v>-30</v>
      </c>
      <c r="B59" s="16">
        <v>10.199999999999999</v>
      </c>
      <c r="C59" s="16">
        <v>7.4</v>
      </c>
      <c r="D59" s="16">
        <v>6.3</v>
      </c>
      <c r="E59" s="16">
        <v>6</v>
      </c>
      <c r="F59" s="16">
        <v>7.1</v>
      </c>
      <c r="G59" s="16">
        <v>4.4000000000000004</v>
      </c>
      <c r="H59" s="16">
        <v>7.3</v>
      </c>
      <c r="I59" s="16">
        <v>6.5</v>
      </c>
      <c r="J59" s="16">
        <v>9.1999999999999993</v>
      </c>
      <c r="K59" s="16">
        <v>7.1</v>
      </c>
      <c r="L59" s="16">
        <v>6.1</v>
      </c>
      <c r="M59" s="16">
        <v>5.6</v>
      </c>
      <c r="N59" s="16">
        <v>12.2</v>
      </c>
      <c r="O59" s="16">
        <v>6.8</v>
      </c>
      <c r="P59" s="16">
        <v>5.2</v>
      </c>
      <c r="Q59" s="18">
        <f>AVERAGE(B59:P59)</f>
        <v>7.1599999999999984</v>
      </c>
      <c r="R59" s="19">
        <f>STDEV(B59:P59)</f>
        <v>2.0099040488825093</v>
      </c>
      <c r="S59" s="20">
        <f>R59/SQRT(15)</f>
        <v>0.51895499391978772</v>
      </c>
      <c r="T59" s="4">
        <f>TTEST(B59:P59,B7:P7,2,1)</f>
        <v>7.8388919543008018E-4</v>
      </c>
      <c r="W59">
        <v>10.7</v>
      </c>
      <c r="Y59">
        <v>7.7</v>
      </c>
      <c r="AA59">
        <v>5.3</v>
      </c>
    </row>
    <row r="60" spans="1:27" ht="13.5" thickBot="1" x14ac:dyDescent="0.35">
      <c r="A60" s="14">
        <v>-15</v>
      </c>
      <c r="B60" s="16">
        <v>10.4</v>
      </c>
      <c r="C60" s="16">
        <v>7.2</v>
      </c>
      <c r="D60" s="16">
        <v>6.1</v>
      </c>
      <c r="E60" s="16">
        <v>5.6</v>
      </c>
      <c r="F60" s="16">
        <v>6.9</v>
      </c>
      <c r="G60" s="48">
        <v>3.9</v>
      </c>
      <c r="H60" s="16">
        <v>6.8</v>
      </c>
      <c r="I60" s="16">
        <v>6.3</v>
      </c>
      <c r="J60" s="16">
        <v>9.4</v>
      </c>
      <c r="K60" s="16">
        <v>6.8</v>
      </c>
      <c r="L60" s="16">
        <v>6</v>
      </c>
      <c r="M60" s="16">
        <v>5.9</v>
      </c>
      <c r="N60" s="16">
        <v>12.7</v>
      </c>
      <c r="O60" s="16">
        <v>6.7</v>
      </c>
      <c r="P60" s="16">
        <v>5.0999999999999996</v>
      </c>
      <c r="Q60" s="18">
        <f t="shared" ref="Q60:Q79" si="18">AVERAGE(B60:P60)</f>
        <v>7.0533333333333328</v>
      </c>
      <c r="R60" s="19">
        <f t="shared" ref="R60:R79" si="19">STDEV(B60:P60)</f>
        <v>2.2148417120696928</v>
      </c>
      <c r="S60" s="20">
        <f t="shared" ref="S60:S79" si="20">R60/SQRT(15)</f>
        <v>0.57186967102209618</v>
      </c>
      <c r="W60">
        <v>10</v>
      </c>
      <c r="Y60">
        <v>6.7</v>
      </c>
      <c r="AA60">
        <v>5.6</v>
      </c>
    </row>
    <row r="61" spans="1:27" ht="13.5" thickBot="1" x14ac:dyDescent="0.35">
      <c r="A61" s="14">
        <v>0</v>
      </c>
      <c r="B61" s="16">
        <v>9.6</v>
      </c>
      <c r="C61" s="16">
        <v>7.3</v>
      </c>
      <c r="D61" s="16">
        <v>6.6</v>
      </c>
      <c r="E61" s="16">
        <v>5.6</v>
      </c>
      <c r="F61" s="16">
        <v>6.8</v>
      </c>
      <c r="G61" s="48">
        <v>3.9</v>
      </c>
      <c r="H61" s="16">
        <v>6.7</v>
      </c>
      <c r="I61" s="16">
        <v>6.1</v>
      </c>
      <c r="J61" s="16">
        <v>10.3</v>
      </c>
      <c r="K61" s="16">
        <v>7.1</v>
      </c>
      <c r="L61" s="16">
        <v>6.1</v>
      </c>
      <c r="M61" s="16">
        <v>6</v>
      </c>
      <c r="N61" s="16">
        <v>12.9</v>
      </c>
      <c r="O61" s="16">
        <v>6.5</v>
      </c>
      <c r="P61" s="16">
        <v>5.2</v>
      </c>
      <c r="Q61" s="18">
        <f t="shared" si="18"/>
        <v>7.1133333333333333</v>
      </c>
      <c r="R61" s="19">
        <f t="shared" si="19"/>
        <v>2.2414493610374575</v>
      </c>
      <c r="S61" s="20">
        <f t="shared" si="20"/>
        <v>0.57873973644435528</v>
      </c>
      <c r="W61">
        <v>9.1</v>
      </c>
      <c r="Y61">
        <v>6.2</v>
      </c>
      <c r="AA61">
        <v>4.2</v>
      </c>
    </row>
    <row r="62" spans="1:27" ht="13.5" thickBot="1" x14ac:dyDescent="0.35">
      <c r="A62" s="14">
        <v>15</v>
      </c>
      <c r="B62" s="16">
        <v>10.4</v>
      </c>
      <c r="C62" s="16">
        <v>9.6</v>
      </c>
      <c r="D62" s="16">
        <v>8.4</v>
      </c>
      <c r="E62" s="16">
        <v>7.2</v>
      </c>
      <c r="F62" s="16">
        <v>7.1</v>
      </c>
      <c r="G62" s="16">
        <v>4.8</v>
      </c>
      <c r="H62" s="16">
        <v>7.8</v>
      </c>
      <c r="I62" s="16">
        <v>7.2</v>
      </c>
      <c r="J62" s="16">
        <v>11.4</v>
      </c>
      <c r="K62" s="16">
        <v>8.5</v>
      </c>
      <c r="L62" s="16">
        <v>8</v>
      </c>
      <c r="M62" s="16">
        <v>6.9</v>
      </c>
      <c r="N62" s="16">
        <v>14.9</v>
      </c>
      <c r="O62" s="16">
        <v>7.9</v>
      </c>
      <c r="P62" s="16">
        <v>5.8</v>
      </c>
      <c r="Q62" s="18">
        <f t="shared" si="18"/>
        <v>8.3933333333333344</v>
      </c>
      <c r="R62" s="19">
        <f t="shared" si="19"/>
        <v>2.449625821766797</v>
      </c>
      <c r="S62" s="20">
        <f t="shared" si="20"/>
        <v>0.63249066747616411</v>
      </c>
      <c r="W62">
        <v>9.9</v>
      </c>
      <c r="Y62">
        <v>5.2</v>
      </c>
      <c r="AA62">
        <v>7.1</v>
      </c>
    </row>
    <row r="63" spans="1:27" ht="13.5" thickBot="1" x14ac:dyDescent="0.35">
      <c r="A63" s="14">
        <v>30</v>
      </c>
      <c r="B63" s="16">
        <v>14.4</v>
      </c>
      <c r="C63" s="16">
        <v>11.7</v>
      </c>
      <c r="D63" s="16">
        <v>10.199999999999999</v>
      </c>
      <c r="E63" s="16">
        <v>9.6</v>
      </c>
      <c r="F63" s="16">
        <v>9.6999999999999993</v>
      </c>
      <c r="G63" s="16">
        <v>6.9</v>
      </c>
      <c r="H63" s="16">
        <v>9.1999999999999993</v>
      </c>
      <c r="I63" s="16">
        <v>9.9</v>
      </c>
      <c r="J63" s="16">
        <v>14.7</v>
      </c>
      <c r="K63" s="16">
        <v>10.5</v>
      </c>
      <c r="L63" s="16">
        <v>9</v>
      </c>
      <c r="M63" s="16">
        <v>8.6999999999999993</v>
      </c>
      <c r="N63" s="16">
        <v>17.2</v>
      </c>
      <c r="O63" s="16">
        <v>8.9</v>
      </c>
      <c r="P63" s="16">
        <v>7.4</v>
      </c>
      <c r="Q63" s="18">
        <f t="shared" si="18"/>
        <v>10.533333333333333</v>
      </c>
      <c r="R63" s="19">
        <f t="shared" si="19"/>
        <v>2.845715241919899</v>
      </c>
      <c r="S63" s="20">
        <f t="shared" si="20"/>
        <v>0.73476051600029191</v>
      </c>
      <c r="W63">
        <v>9.8000000000000007</v>
      </c>
      <c r="Y63">
        <v>5.0999999999999996</v>
      </c>
      <c r="AA63">
        <v>6.9</v>
      </c>
    </row>
    <row r="64" spans="1:27" ht="13.5" thickBot="1" x14ac:dyDescent="0.35">
      <c r="A64" s="14">
        <v>45</v>
      </c>
      <c r="B64" s="16">
        <v>17</v>
      </c>
      <c r="C64" s="16">
        <v>13.6</v>
      </c>
      <c r="D64" s="16">
        <v>8.1</v>
      </c>
      <c r="E64" s="16">
        <v>10.199999999999999</v>
      </c>
      <c r="F64" s="16">
        <v>9.5</v>
      </c>
      <c r="G64" s="16">
        <v>5.6</v>
      </c>
      <c r="H64" s="16">
        <v>11.2</v>
      </c>
      <c r="I64" s="16">
        <v>11.2</v>
      </c>
      <c r="J64" s="16">
        <v>16.399999999999999</v>
      </c>
      <c r="K64" s="16">
        <v>11.5</v>
      </c>
      <c r="L64" s="16">
        <v>10.199999999999999</v>
      </c>
      <c r="M64" s="16">
        <v>8.8000000000000007</v>
      </c>
      <c r="N64" s="16">
        <v>19.5</v>
      </c>
      <c r="O64" s="16">
        <v>9.3000000000000007</v>
      </c>
      <c r="P64" s="16">
        <v>8.6</v>
      </c>
      <c r="Q64" s="18">
        <f t="shared" si="18"/>
        <v>11.38</v>
      </c>
      <c r="R64" s="19">
        <f t="shared" si="19"/>
        <v>3.7504666376332381</v>
      </c>
      <c r="S64" s="20">
        <f t="shared" si="20"/>
        <v>0.96836632187067051</v>
      </c>
      <c r="W64">
        <v>9.8000000000000007</v>
      </c>
      <c r="Y64">
        <v>5</v>
      </c>
      <c r="AA64">
        <v>6.8</v>
      </c>
    </row>
    <row r="65" spans="1:27" ht="13.5" thickBot="1" x14ac:dyDescent="0.35">
      <c r="A65" s="14">
        <v>60</v>
      </c>
      <c r="B65" s="16">
        <v>19</v>
      </c>
      <c r="C65" s="16">
        <v>14.5</v>
      </c>
      <c r="D65" s="16">
        <v>5.7</v>
      </c>
      <c r="E65" s="16">
        <v>9.8000000000000007</v>
      </c>
      <c r="F65" s="16">
        <v>8.1</v>
      </c>
      <c r="G65" s="16">
        <v>6.3</v>
      </c>
      <c r="H65" s="16">
        <v>11.8</v>
      </c>
      <c r="I65" s="16">
        <v>10.4</v>
      </c>
      <c r="J65" s="16">
        <v>18</v>
      </c>
      <c r="K65" s="16">
        <v>12.9</v>
      </c>
      <c r="L65" s="16">
        <v>9</v>
      </c>
      <c r="M65" s="16">
        <v>7.4</v>
      </c>
      <c r="N65" s="16">
        <v>21.8</v>
      </c>
      <c r="O65" s="16">
        <v>9.5</v>
      </c>
      <c r="P65" s="16">
        <v>7.3</v>
      </c>
      <c r="Q65" s="18">
        <f t="shared" si="18"/>
        <v>11.433333333333335</v>
      </c>
      <c r="R65" s="19">
        <f t="shared" si="19"/>
        <v>4.9034487377568761</v>
      </c>
      <c r="S65" s="20">
        <f t="shared" si="20"/>
        <v>1.266065020020944</v>
      </c>
      <c r="W65">
        <v>10.199999999999999</v>
      </c>
      <c r="Y65">
        <v>5.6</v>
      </c>
      <c r="AA65">
        <v>7.1</v>
      </c>
    </row>
    <row r="66" spans="1:27" ht="13.5" thickBot="1" x14ac:dyDescent="0.35">
      <c r="A66" s="14">
        <v>90</v>
      </c>
      <c r="B66" s="16">
        <v>17.899999999999999</v>
      </c>
      <c r="C66" s="16">
        <v>15.7</v>
      </c>
      <c r="D66" s="16">
        <v>4</v>
      </c>
      <c r="E66" s="16">
        <v>5.8</v>
      </c>
      <c r="F66" s="16">
        <v>4.7</v>
      </c>
      <c r="G66" s="16">
        <v>6.7</v>
      </c>
      <c r="H66" s="16">
        <v>12.9</v>
      </c>
      <c r="I66" s="16">
        <v>8.4</v>
      </c>
      <c r="J66" s="16">
        <v>19.5</v>
      </c>
      <c r="K66" s="16">
        <v>13.5</v>
      </c>
      <c r="L66" s="16">
        <v>5.8</v>
      </c>
      <c r="M66" s="16">
        <v>6.6</v>
      </c>
      <c r="N66" s="16">
        <v>23.6</v>
      </c>
      <c r="O66" s="16">
        <v>9.8000000000000007</v>
      </c>
      <c r="P66" s="16">
        <v>4.8</v>
      </c>
      <c r="Q66" s="18">
        <f t="shared" si="18"/>
        <v>10.646666666666668</v>
      </c>
      <c r="R66" s="19">
        <f t="shared" si="19"/>
        <v>6.1872988182781867</v>
      </c>
      <c r="S66" s="20">
        <f t="shared" si="20"/>
        <v>1.5975536854133499</v>
      </c>
      <c r="W66">
        <v>12</v>
      </c>
      <c r="Y66">
        <v>6.5</v>
      </c>
      <c r="AA66">
        <v>9.6999999999999993</v>
      </c>
    </row>
    <row r="67" spans="1:27" ht="13.5" thickBot="1" x14ac:dyDescent="0.35">
      <c r="A67" s="14">
        <v>120</v>
      </c>
      <c r="B67" s="16">
        <v>16.5</v>
      </c>
      <c r="C67" s="16">
        <v>14.2</v>
      </c>
      <c r="D67" s="48">
        <v>2.7</v>
      </c>
      <c r="E67" s="16">
        <v>4.5999999999999996</v>
      </c>
      <c r="F67" s="16">
        <v>4.3</v>
      </c>
      <c r="G67" s="16">
        <v>5.3</v>
      </c>
      <c r="H67" s="16">
        <v>12.3</v>
      </c>
      <c r="I67" s="16">
        <v>6.5</v>
      </c>
      <c r="J67" s="16">
        <v>17</v>
      </c>
      <c r="K67" s="16">
        <v>12.8</v>
      </c>
      <c r="L67" s="48">
        <v>3.8</v>
      </c>
      <c r="M67" s="16">
        <v>4.9000000000000004</v>
      </c>
      <c r="N67" s="16">
        <v>22.5</v>
      </c>
      <c r="O67" s="16">
        <v>7.8</v>
      </c>
      <c r="P67" s="16">
        <v>5.3</v>
      </c>
      <c r="Q67" s="18">
        <f t="shared" si="18"/>
        <v>9.3666666666666671</v>
      </c>
      <c r="R67" s="19">
        <f t="shared" si="19"/>
        <v>6.0528230328225083</v>
      </c>
      <c r="S67" s="20">
        <f t="shared" si="20"/>
        <v>1.5628321869108162</v>
      </c>
      <c r="W67">
        <v>12.8</v>
      </c>
      <c r="Y67">
        <v>7.1</v>
      </c>
      <c r="AA67">
        <v>9.5</v>
      </c>
    </row>
    <row r="68" spans="1:27" ht="13.5" thickBot="1" x14ac:dyDescent="0.35">
      <c r="A68" s="14">
        <v>140</v>
      </c>
      <c r="B68" s="16">
        <v>16.100000000000001</v>
      </c>
      <c r="C68" s="16">
        <v>12.8</v>
      </c>
      <c r="D68" s="16">
        <v>4.5999999999999996</v>
      </c>
      <c r="E68" s="48">
        <v>3.7</v>
      </c>
      <c r="F68" s="48">
        <v>3.7</v>
      </c>
      <c r="G68" s="16">
        <v>4.3</v>
      </c>
      <c r="H68" s="16">
        <v>10.9</v>
      </c>
      <c r="I68" s="16">
        <v>7.1</v>
      </c>
      <c r="J68" s="16">
        <v>15.2</v>
      </c>
      <c r="K68" s="16">
        <v>11.6</v>
      </c>
      <c r="L68" s="48">
        <v>3.2</v>
      </c>
      <c r="M68" s="16">
        <v>4.3</v>
      </c>
      <c r="N68" s="16">
        <v>22.6</v>
      </c>
      <c r="O68" s="16">
        <v>6</v>
      </c>
      <c r="P68" s="16">
        <v>4.7</v>
      </c>
      <c r="Q68" s="18">
        <f t="shared" si="18"/>
        <v>8.7199999999999989</v>
      </c>
      <c r="R68" s="19">
        <f t="shared" si="19"/>
        <v>5.8670021549096347</v>
      </c>
      <c r="S68" s="20">
        <f t="shared" si="20"/>
        <v>1.5148534425418694</v>
      </c>
      <c r="W68">
        <v>12.2</v>
      </c>
      <c r="Y68">
        <v>6.9</v>
      </c>
      <c r="AA68">
        <v>8.1</v>
      </c>
    </row>
    <row r="69" spans="1:27" ht="13.5" thickBot="1" x14ac:dyDescent="0.35">
      <c r="A69" s="14">
        <v>150</v>
      </c>
      <c r="B69" s="16">
        <v>15.3</v>
      </c>
      <c r="C69" s="16">
        <v>12.4</v>
      </c>
      <c r="D69" s="60">
        <v>4.5</v>
      </c>
      <c r="E69" s="48">
        <v>3.2</v>
      </c>
      <c r="F69" s="48">
        <v>3.5</v>
      </c>
      <c r="G69" s="16">
        <v>4.2</v>
      </c>
      <c r="H69" s="16">
        <v>10.199999999999999</v>
      </c>
      <c r="I69" s="16">
        <v>6.6</v>
      </c>
      <c r="J69" s="16">
        <v>14</v>
      </c>
      <c r="K69" s="16">
        <v>10.4</v>
      </c>
      <c r="L69" s="48">
        <v>3.8</v>
      </c>
      <c r="M69" s="16">
        <v>4.3</v>
      </c>
      <c r="N69" s="16">
        <v>22.7</v>
      </c>
      <c r="O69" s="16">
        <v>5.3</v>
      </c>
      <c r="P69" s="16">
        <v>4.5</v>
      </c>
      <c r="Q69" s="18">
        <f t="shared" si="18"/>
        <v>8.3266666666666662</v>
      </c>
      <c r="R69" s="19">
        <f t="shared" si="19"/>
        <v>5.710574985644322</v>
      </c>
      <c r="S69" s="20">
        <f t="shared" si="20"/>
        <v>1.4744641211112746</v>
      </c>
      <c r="W69">
        <v>11.3</v>
      </c>
      <c r="Y69">
        <v>5.7</v>
      </c>
      <c r="AA69">
        <v>4.7</v>
      </c>
    </row>
    <row r="70" spans="1:27" ht="13.5" thickBot="1" x14ac:dyDescent="0.35">
      <c r="A70" s="24">
        <v>160</v>
      </c>
      <c r="B70" s="16">
        <v>15.4</v>
      </c>
      <c r="C70" s="16">
        <v>11.7</v>
      </c>
      <c r="D70" s="60">
        <v>4.4000000000000004</v>
      </c>
      <c r="E70" s="48">
        <v>3.9</v>
      </c>
      <c r="F70" s="48">
        <v>3.8</v>
      </c>
      <c r="G70" s="16">
        <v>4.0999999999999996</v>
      </c>
      <c r="H70" s="16">
        <v>8</v>
      </c>
      <c r="I70" s="16">
        <v>4.9000000000000004</v>
      </c>
      <c r="J70" s="16">
        <v>12.2</v>
      </c>
      <c r="K70" s="16">
        <v>9.6</v>
      </c>
      <c r="L70" s="16">
        <v>5</v>
      </c>
      <c r="M70" s="16">
        <v>4.3</v>
      </c>
      <c r="N70" s="16">
        <v>22.4</v>
      </c>
      <c r="O70" s="16">
        <v>4.9000000000000004</v>
      </c>
      <c r="P70" s="16">
        <v>3.6</v>
      </c>
      <c r="Q70" s="18">
        <f t="shared" si="18"/>
        <v>7.879999999999999</v>
      </c>
      <c r="R70" s="19">
        <f t="shared" si="19"/>
        <v>5.4751647072420182</v>
      </c>
      <c r="S70" s="20">
        <f t="shared" si="20"/>
        <v>1.4136814485927296</v>
      </c>
      <c r="W70">
        <v>11.2</v>
      </c>
      <c r="Y70">
        <v>5.8</v>
      </c>
      <c r="AA70">
        <v>4.3</v>
      </c>
    </row>
    <row r="71" spans="1:27" ht="13.5" thickBot="1" x14ac:dyDescent="0.35">
      <c r="A71" s="24">
        <v>170</v>
      </c>
      <c r="B71" s="16">
        <v>15</v>
      </c>
      <c r="C71" s="16">
        <v>10.4</v>
      </c>
      <c r="D71" s="60">
        <v>4.7</v>
      </c>
      <c r="E71" s="16">
        <v>5.3</v>
      </c>
      <c r="F71" s="16">
        <v>4.5</v>
      </c>
      <c r="G71" s="48">
        <v>3.7</v>
      </c>
      <c r="H71" s="16">
        <v>6.6</v>
      </c>
      <c r="I71" s="16">
        <v>4.4000000000000004</v>
      </c>
      <c r="J71" s="16">
        <v>10.7</v>
      </c>
      <c r="K71" s="16">
        <v>8.6</v>
      </c>
      <c r="L71" s="16">
        <v>5.4</v>
      </c>
      <c r="M71" s="16">
        <v>4.4000000000000004</v>
      </c>
      <c r="N71" s="16">
        <v>22.2</v>
      </c>
      <c r="O71" s="16">
        <v>4.3</v>
      </c>
      <c r="P71" s="16">
        <v>3.3</v>
      </c>
      <c r="Q71" s="18">
        <f t="shared" si="18"/>
        <v>7.5666666666666664</v>
      </c>
      <c r="R71" s="19">
        <f t="shared" si="19"/>
        <v>5.2138095020636808</v>
      </c>
      <c r="S71" s="20">
        <f t="shared" si="20"/>
        <v>1.3461998247860414</v>
      </c>
      <c r="W71">
        <v>10.3</v>
      </c>
      <c r="Y71">
        <v>5.8</v>
      </c>
      <c r="AA71">
        <v>3.7</v>
      </c>
    </row>
    <row r="72" spans="1:27" ht="13.5" thickBot="1" x14ac:dyDescent="0.35">
      <c r="A72" s="24">
        <v>180</v>
      </c>
      <c r="B72" s="16">
        <v>14.3</v>
      </c>
      <c r="C72" s="16">
        <v>9.8000000000000007</v>
      </c>
      <c r="D72" s="60">
        <v>4.5</v>
      </c>
      <c r="E72" s="16">
        <v>5.6</v>
      </c>
      <c r="F72" s="16">
        <v>4.9000000000000004</v>
      </c>
      <c r="G72" s="48">
        <v>3.7</v>
      </c>
      <c r="H72" s="16">
        <v>5.9</v>
      </c>
      <c r="I72" s="16">
        <v>4</v>
      </c>
      <c r="J72" s="16">
        <v>9</v>
      </c>
      <c r="K72" s="16">
        <v>7.9</v>
      </c>
      <c r="L72" s="16">
        <v>5.7</v>
      </c>
      <c r="M72" s="16">
        <v>4.3</v>
      </c>
      <c r="N72" s="16">
        <v>22.6</v>
      </c>
      <c r="O72" s="16">
        <v>4</v>
      </c>
      <c r="P72" s="16">
        <v>3.2</v>
      </c>
      <c r="Q72" s="18">
        <f t="shared" si="18"/>
        <v>7.2933333333333348</v>
      </c>
      <c r="R72" s="19">
        <f t="shared" si="19"/>
        <v>5.1696182045633092</v>
      </c>
      <c r="S72" s="20">
        <f t="shared" si="20"/>
        <v>1.3347896808349589</v>
      </c>
      <c r="W72">
        <v>9.9</v>
      </c>
      <c r="Y72">
        <v>5.3</v>
      </c>
      <c r="AA72">
        <v>3.5</v>
      </c>
    </row>
    <row r="73" spans="1:27" ht="13.5" thickBot="1" x14ac:dyDescent="0.35">
      <c r="A73" s="14">
        <v>240</v>
      </c>
      <c r="B73" s="16">
        <v>13.4</v>
      </c>
      <c r="C73" s="16">
        <v>8</v>
      </c>
      <c r="D73" s="60">
        <v>4.2</v>
      </c>
      <c r="E73" s="16">
        <v>4.2</v>
      </c>
      <c r="F73" s="16">
        <v>4.4000000000000004</v>
      </c>
      <c r="G73" s="48">
        <v>3.5</v>
      </c>
      <c r="H73" s="16">
        <v>4.2</v>
      </c>
      <c r="I73" s="48">
        <v>3.5</v>
      </c>
      <c r="J73" s="16">
        <v>7</v>
      </c>
      <c r="K73" s="16">
        <v>7.3</v>
      </c>
      <c r="L73" s="16">
        <v>3.9</v>
      </c>
      <c r="M73" s="16">
        <v>5</v>
      </c>
      <c r="N73" s="16">
        <v>20.6</v>
      </c>
      <c r="O73" s="48">
        <v>3.3</v>
      </c>
      <c r="P73" s="16">
        <v>4.3</v>
      </c>
      <c r="Q73" s="18">
        <f t="shared" si="18"/>
        <v>6.4533333333333323</v>
      </c>
      <c r="R73" s="19">
        <f t="shared" si="19"/>
        <v>4.7199979822433162</v>
      </c>
      <c r="S73" s="20">
        <f t="shared" si="20"/>
        <v>1.218698238624065</v>
      </c>
      <c r="T73" s="1" t="s">
        <v>39</v>
      </c>
      <c r="W73">
        <v>9.6</v>
      </c>
      <c r="Y73">
        <v>5</v>
      </c>
      <c r="AA73">
        <v>3.8</v>
      </c>
    </row>
    <row r="74" spans="1:27" ht="13.5" thickBot="1" x14ac:dyDescent="0.35">
      <c r="A74" s="49" t="s">
        <v>28</v>
      </c>
      <c r="B74" s="50">
        <f>AVERAGE(B59:B61)</f>
        <v>10.066666666666668</v>
      </c>
      <c r="C74" s="50">
        <f t="shared" ref="C74:P74" si="21">AVERAGE(C59:C61)</f>
        <v>7.3000000000000007</v>
      </c>
      <c r="D74" s="50">
        <f t="shared" si="21"/>
        <v>6.333333333333333</v>
      </c>
      <c r="E74" s="50">
        <f t="shared" si="21"/>
        <v>5.7333333333333334</v>
      </c>
      <c r="F74" s="50">
        <f t="shared" si="21"/>
        <v>6.9333333333333336</v>
      </c>
      <c r="G74" s="50">
        <f t="shared" si="21"/>
        <v>4.0666666666666673</v>
      </c>
      <c r="H74" s="50">
        <f t="shared" si="21"/>
        <v>6.9333333333333336</v>
      </c>
      <c r="I74" s="50">
        <f t="shared" si="21"/>
        <v>6.3</v>
      </c>
      <c r="J74" s="50">
        <f t="shared" si="21"/>
        <v>9.6333333333333346</v>
      </c>
      <c r="K74" s="50">
        <f t="shared" si="21"/>
        <v>7</v>
      </c>
      <c r="L74" s="50">
        <f t="shared" si="21"/>
        <v>6.0666666666666664</v>
      </c>
      <c r="M74" s="50">
        <f t="shared" si="21"/>
        <v>5.833333333333333</v>
      </c>
      <c r="N74" s="50">
        <f t="shared" si="21"/>
        <v>12.6</v>
      </c>
      <c r="O74" s="50">
        <f t="shared" si="21"/>
        <v>6.666666666666667</v>
      </c>
      <c r="P74" s="50">
        <f t="shared" si="21"/>
        <v>5.166666666666667</v>
      </c>
      <c r="Q74" s="51">
        <f t="shared" si="18"/>
        <v>7.108888888888889</v>
      </c>
      <c r="R74" s="52">
        <f t="shared" si="19"/>
        <v>2.1458881561805563</v>
      </c>
      <c r="S74" s="53">
        <f t="shared" si="20"/>
        <v>0.55406593944740234</v>
      </c>
      <c r="T74" s="5">
        <f>TTEST(B74:P74,B22:P22,2,1)</f>
        <v>1.0181976213617077E-3</v>
      </c>
      <c r="W74">
        <v>9.3000000000000007</v>
      </c>
      <c r="Y74">
        <v>4.9000000000000004</v>
      </c>
      <c r="AA74">
        <v>4.5</v>
      </c>
    </row>
    <row r="75" spans="1:27" ht="13.5" thickBot="1" x14ac:dyDescent="0.35">
      <c r="A75" s="28" t="s">
        <v>29</v>
      </c>
      <c r="B75" s="29">
        <f>MAX(B59:B73)</f>
        <v>19</v>
      </c>
      <c r="C75" s="29">
        <f t="shared" ref="C75:P75" si="22">MAX(C59:C73)</f>
        <v>15.7</v>
      </c>
      <c r="D75" s="29">
        <f t="shared" si="22"/>
        <v>10.199999999999999</v>
      </c>
      <c r="E75" s="29">
        <f t="shared" si="22"/>
        <v>10.199999999999999</v>
      </c>
      <c r="F75" s="29">
        <f t="shared" si="22"/>
        <v>9.6999999999999993</v>
      </c>
      <c r="G75" s="29">
        <f t="shared" si="22"/>
        <v>6.9</v>
      </c>
      <c r="H75" s="29">
        <f t="shared" si="22"/>
        <v>12.9</v>
      </c>
      <c r="I75" s="29">
        <f t="shared" si="22"/>
        <v>11.2</v>
      </c>
      <c r="J75" s="29">
        <f t="shared" si="22"/>
        <v>19.5</v>
      </c>
      <c r="K75" s="29">
        <f t="shared" si="22"/>
        <v>13.5</v>
      </c>
      <c r="L75" s="29">
        <f t="shared" si="22"/>
        <v>10.199999999999999</v>
      </c>
      <c r="M75" s="29">
        <f t="shared" si="22"/>
        <v>8.8000000000000007</v>
      </c>
      <c r="N75" s="29">
        <f t="shared" si="22"/>
        <v>23.6</v>
      </c>
      <c r="O75" s="29">
        <f t="shared" si="22"/>
        <v>9.8000000000000007</v>
      </c>
      <c r="P75" s="29">
        <f t="shared" si="22"/>
        <v>8.6</v>
      </c>
      <c r="Q75" s="18">
        <f t="shared" si="18"/>
        <v>12.653333333333334</v>
      </c>
      <c r="R75" s="19">
        <f t="shared" si="19"/>
        <v>4.769376519101046</v>
      </c>
      <c r="S75" s="20">
        <f t="shared" si="20"/>
        <v>1.23144772201807</v>
      </c>
      <c r="T75" s="4">
        <f>TTEST(B75:P75,B23:P23,2,1)</f>
        <v>1.0643770634763058E-3</v>
      </c>
      <c r="W75">
        <v>8.6999999999999993</v>
      </c>
      <c r="Y75">
        <v>4.8</v>
      </c>
      <c r="AA75">
        <v>4.9000000000000004</v>
      </c>
    </row>
    <row r="76" spans="1:27" ht="13.5" thickBot="1" x14ac:dyDescent="0.35">
      <c r="A76" s="28" t="s">
        <v>30</v>
      </c>
      <c r="B76" s="31">
        <f>15*(B74+B62)/2+15*(B62+B63)/2+15*(B63+B64)/2+15*(B64+B65)/2+30*(B65+B66)/2+30*(B66+B67)/2+20*(B67+B68)/2+10*(B68+B69)/2+10*(B69+B70)/2+10*(B70+B71)/2+10*(B71+B72)/2+60*(B72+B73)/2</f>
        <v>3680.5</v>
      </c>
      <c r="C76" s="31">
        <f t="shared" ref="C76:P76" si="23">15*(C74+C62)/2+15*(C62+C63)/2+15*(C63+C64)/2+15*(C64+C65)/2+30*(C65+C66)/2+30*(C66+C67)/2+20*(C67+C68)/2+10*(C68+C69)/2+10*(C69+C70)/2+10*(C70+C71)/2+10*(C71+C72)/2+60*(C72+C73)/2</f>
        <v>2850.5</v>
      </c>
      <c r="D76" s="31">
        <f t="shared" si="23"/>
        <v>1252.25</v>
      </c>
      <c r="E76" s="31">
        <f t="shared" si="23"/>
        <v>1459</v>
      </c>
      <c r="F76" s="31">
        <f t="shared" si="23"/>
        <v>1354.25</v>
      </c>
      <c r="G76" s="31">
        <f t="shared" si="23"/>
        <v>1184.25</v>
      </c>
      <c r="H76" s="31">
        <f t="shared" si="23"/>
        <v>2179</v>
      </c>
      <c r="I76" s="31">
        <f t="shared" si="23"/>
        <v>1630.75</v>
      </c>
      <c r="J76" s="31">
        <f t="shared" si="23"/>
        <v>3246.75</v>
      </c>
      <c r="K76" s="31">
        <f t="shared" si="23"/>
        <v>2480.75</v>
      </c>
      <c r="L76" s="31">
        <f t="shared" si="23"/>
        <v>1431.5</v>
      </c>
      <c r="M76" s="31">
        <f t="shared" si="23"/>
        <v>1391.75</v>
      </c>
      <c r="N76" s="31">
        <f t="shared" si="23"/>
        <v>5050.5</v>
      </c>
      <c r="O76" s="31">
        <f t="shared" si="23"/>
        <v>1618.25</v>
      </c>
      <c r="P76" s="31">
        <f t="shared" si="23"/>
        <v>1232</v>
      </c>
      <c r="Q76" s="18">
        <f t="shared" si="18"/>
        <v>2136.1333333333332</v>
      </c>
      <c r="R76" s="19">
        <f t="shared" si="19"/>
        <v>1130.4821579856134</v>
      </c>
      <c r="S76" s="20">
        <f t="shared" si="20"/>
        <v>291.88923807086019</v>
      </c>
      <c r="T76" s="4">
        <f>TTEST(B76:P76,B24:P24,2,1)</f>
        <v>2.438742054867027E-4</v>
      </c>
      <c r="W76">
        <v>8.3000000000000007</v>
      </c>
      <c r="Y76">
        <v>4.7</v>
      </c>
      <c r="AA76">
        <v>4.4000000000000004</v>
      </c>
    </row>
    <row r="77" spans="1:27" ht="13.5" thickBot="1" x14ac:dyDescent="0.35">
      <c r="A77" s="36" t="s">
        <v>31</v>
      </c>
      <c r="B77" s="54">
        <f>B76-(B74*240)</f>
        <v>1264.4999999999995</v>
      </c>
      <c r="C77" s="54">
        <f t="shared" ref="C77:P77" si="24">C76-(C74*240)</f>
        <v>1098.4999999999998</v>
      </c>
      <c r="D77" s="54">
        <f t="shared" si="24"/>
        <v>-267.75</v>
      </c>
      <c r="E77" s="54">
        <f t="shared" si="24"/>
        <v>83</v>
      </c>
      <c r="F77" s="54">
        <f t="shared" si="24"/>
        <v>-309.75</v>
      </c>
      <c r="G77" s="54">
        <f t="shared" si="24"/>
        <v>208.24999999999989</v>
      </c>
      <c r="H77" s="54">
        <f t="shared" si="24"/>
        <v>515</v>
      </c>
      <c r="I77" s="54">
        <f t="shared" si="24"/>
        <v>118.75</v>
      </c>
      <c r="J77" s="54">
        <f t="shared" si="24"/>
        <v>934.74999999999955</v>
      </c>
      <c r="K77" s="54">
        <f t="shared" si="24"/>
        <v>800.75</v>
      </c>
      <c r="L77" s="54">
        <f t="shared" si="24"/>
        <v>-24.5</v>
      </c>
      <c r="M77" s="54">
        <f t="shared" si="24"/>
        <v>-8.25</v>
      </c>
      <c r="N77" s="54">
        <f t="shared" si="24"/>
        <v>2026.5</v>
      </c>
      <c r="O77" s="54">
        <f t="shared" si="24"/>
        <v>18.25</v>
      </c>
      <c r="P77" s="54">
        <f t="shared" si="24"/>
        <v>-8</v>
      </c>
      <c r="Q77" s="18">
        <f t="shared" si="18"/>
        <v>429.99999999999989</v>
      </c>
      <c r="R77" s="19">
        <f t="shared" si="19"/>
        <v>662.89985238021745</v>
      </c>
      <c r="S77" s="20">
        <f t="shared" si="20"/>
        <v>171.16000589812916</v>
      </c>
      <c r="T77" s="4">
        <f>TTEST(B77:P77,B25:P25,2,1)</f>
        <v>3.7817432422726084E-3</v>
      </c>
      <c r="W77">
        <v>7</v>
      </c>
      <c r="Y77">
        <v>5.8</v>
      </c>
      <c r="AA77">
        <v>4.4000000000000004</v>
      </c>
    </row>
    <row r="78" spans="1:27" ht="13.5" thickBot="1" x14ac:dyDescent="0.35">
      <c r="A78" s="41" t="s">
        <v>32</v>
      </c>
      <c r="B78" s="42">
        <f>MIN(B59:B73)</f>
        <v>9.6</v>
      </c>
      <c r="C78" s="42">
        <f t="shared" ref="C78:P78" si="25">MIN(C59:C73)</f>
        <v>7.2</v>
      </c>
      <c r="D78" s="55">
        <f t="shared" si="25"/>
        <v>2.7</v>
      </c>
      <c r="E78" s="55">
        <f t="shared" si="25"/>
        <v>3.2</v>
      </c>
      <c r="F78" s="55">
        <f t="shared" si="25"/>
        <v>3.5</v>
      </c>
      <c r="G78" s="55">
        <f t="shared" si="25"/>
        <v>3.5</v>
      </c>
      <c r="H78" s="42">
        <f t="shared" si="25"/>
        <v>4.2</v>
      </c>
      <c r="I78" s="55">
        <f t="shared" si="25"/>
        <v>3.5</v>
      </c>
      <c r="J78" s="42">
        <f t="shared" si="25"/>
        <v>7</v>
      </c>
      <c r="K78" s="42">
        <f t="shared" si="25"/>
        <v>6.8</v>
      </c>
      <c r="L78" s="55">
        <f t="shared" si="25"/>
        <v>3.2</v>
      </c>
      <c r="M78" s="42">
        <f t="shared" si="25"/>
        <v>4.3</v>
      </c>
      <c r="N78" s="42">
        <f t="shared" si="25"/>
        <v>12.2</v>
      </c>
      <c r="O78" s="55">
        <f t="shared" si="25"/>
        <v>3.3</v>
      </c>
      <c r="P78" s="55">
        <f t="shared" si="25"/>
        <v>3.2</v>
      </c>
      <c r="Q78" s="56">
        <f t="shared" si="18"/>
        <v>5.1599999999999993</v>
      </c>
      <c r="R78" s="57">
        <f t="shared" si="19"/>
        <v>2.8091178076298022</v>
      </c>
      <c r="S78" s="58">
        <f t="shared" si="20"/>
        <v>0.72531109909899427</v>
      </c>
      <c r="T78" s="4">
        <f>TTEST(B78:P78,B26:P26,2,1)</f>
        <v>1.2116798703571217E-4</v>
      </c>
      <c r="W78">
        <v>7</v>
      </c>
      <c r="Y78">
        <v>8.3000000000000007</v>
      </c>
      <c r="AA78">
        <v>3.9</v>
      </c>
    </row>
    <row r="79" spans="1:27" ht="13.5" thickBot="1" x14ac:dyDescent="0.35">
      <c r="A79" s="59" t="s">
        <v>36</v>
      </c>
      <c r="B79" s="22">
        <f>B22-B74</f>
        <v>1.1666666666666661</v>
      </c>
      <c r="C79" s="22">
        <f t="shared" ref="C79:P79" si="26">C22-C74</f>
        <v>3.6999999999999993</v>
      </c>
      <c r="D79" s="22">
        <f t="shared" si="26"/>
        <v>5.4666666666666694</v>
      </c>
      <c r="E79" s="22">
        <f t="shared" si="26"/>
        <v>4.3666666666666663</v>
      </c>
      <c r="F79" s="22">
        <f t="shared" si="26"/>
        <v>2.9000000000000004</v>
      </c>
      <c r="G79" s="22">
        <f t="shared" si="26"/>
        <v>2.8666666666666663</v>
      </c>
      <c r="H79" s="22">
        <f t="shared" si="26"/>
        <v>8.6</v>
      </c>
      <c r="I79" s="22">
        <f t="shared" si="26"/>
        <v>-0.89999999999999858</v>
      </c>
      <c r="J79" s="22">
        <f t="shared" si="26"/>
        <v>0.13333333333333286</v>
      </c>
      <c r="K79" s="22">
        <f t="shared" si="26"/>
        <v>6.9</v>
      </c>
      <c r="L79" s="22">
        <f t="shared" si="26"/>
        <v>2.8000000000000007</v>
      </c>
      <c r="M79" s="22">
        <f t="shared" si="26"/>
        <v>0.5333333333333341</v>
      </c>
      <c r="N79" s="22">
        <f t="shared" si="26"/>
        <v>1.4333333333333336</v>
      </c>
      <c r="O79" s="22">
        <f t="shared" si="26"/>
        <v>0.83333333333333304</v>
      </c>
      <c r="P79" s="22">
        <f t="shared" si="26"/>
        <v>1.3666666666666671</v>
      </c>
      <c r="Q79" s="56">
        <f t="shared" si="18"/>
        <v>2.8111111111111113</v>
      </c>
      <c r="R79" s="57">
        <f t="shared" si="19"/>
        <v>2.6354020405516714</v>
      </c>
      <c r="S79" s="58">
        <f t="shared" si="20"/>
        <v>0.68045788090784443</v>
      </c>
      <c r="W79">
        <v>6.8</v>
      </c>
      <c r="Y79">
        <v>5.0999999999999996</v>
      </c>
      <c r="AA79">
        <v>3.9</v>
      </c>
    </row>
    <row r="80" spans="1:27" x14ac:dyDescent="0.25">
      <c r="W80">
        <v>6.5</v>
      </c>
      <c r="Y80">
        <v>6</v>
      </c>
      <c r="AA80">
        <v>4.8</v>
      </c>
    </row>
    <row r="81" spans="1:27" x14ac:dyDescent="0.25">
      <c r="W81">
        <v>8.1999999999999993</v>
      </c>
      <c r="Y81">
        <v>8.6999999999999993</v>
      </c>
      <c r="AA81">
        <v>6.9</v>
      </c>
    </row>
    <row r="82" spans="1:27" x14ac:dyDescent="0.25">
      <c r="W82">
        <v>6.9</v>
      </c>
      <c r="Y82">
        <v>9.1999999999999993</v>
      </c>
      <c r="AA82">
        <v>5.6</v>
      </c>
    </row>
    <row r="83" spans="1:27" x14ac:dyDescent="0.25">
      <c r="W83">
        <v>5.7</v>
      </c>
      <c r="Y83">
        <v>8.1</v>
      </c>
      <c r="AA83">
        <v>6.3</v>
      </c>
    </row>
    <row r="84" spans="1:27" x14ac:dyDescent="0.25">
      <c r="W84">
        <v>7.2</v>
      </c>
      <c r="Y84">
        <v>6.9</v>
      </c>
      <c r="AA84">
        <v>6.7</v>
      </c>
    </row>
    <row r="85" spans="1:27" ht="13" x14ac:dyDescent="0.3">
      <c r="A85" t="s">
        <v>40</v>
      </c>
      <c r="B85" s="59" t="s">
        <v>36</v>
      </c>
      <c r="C85">
        <v>1.5666666666666682</v>
      </c>
      <c r="D85">
        <v>4.3</v>
      </c>
      <c r="E85">
        <v>3.6333333333333364</v>
      </c>
      <c r="F85">
        <v>2.2666666666666666</v>
      </c>
      <c r="G85">
        <v>4.7333333333333334</v>
      </c>
      <c r="H85">
        <v>0.53333333333333233</v>
      </c>
      <c r="I85">
        <v>-1.2333333333333361</v>
      </c>
      <c r="J85">
        <v>-1.0666666666666647</v>
      </c>
      <c r="K85">
        <v>-0.36666666666666536</v>
      </c>
      <c r="L85">
        <v>3.1666666666666661</v>
      </c>
      <c r="M85">
        <v>2.4000000000000012</v>
      </c>
      <c r="N85">
        <v>-0.13333333333333286</v>
      </c>
      <c r="O85">
        <v>1.4000000000000004</v>
      </c>
      <c r="P85">
        <v>1.833333333333333</v>
      </c>
      <c r="Q85">
        <v>1.5666666666666673</v>
      </c>
      <c r="W85">
        <v>8.1999999999999993</v>
      </c>
      <c r="Y85">
        <v>7.8</v>
      </c>
      <c r="AA85">
        <v>5.3</v>
      </c>
    </row>
    <row r="86" spans="1:27" ht="13" x14ac:dyDescent="0.3">
      <c r="A86" t="s">
        <v>41</v>
      </c>
      <c r="B86" s="59" t="s">
        <v>36</v>
      </c>
      <c r="C86">
        <v>1.1666666666666661</v>
      </c>
      <c r="D86">
        <v>3.6999999999999993</v>
      </c>
      <c r="E86">
        <v>5.4666666666666694</v>
      </c>
      <c r="F86">
        <v>4.3666666666666663</v>
      </c>
      <c r="G86">
        <v>2.9000000000000004</v>
      </c>
      <c r="H86">
        <v>2.8666666666666663</v>
      </c>
      <c r="I86">
        <v>8.6</v>
      </c>
      <c r="J86">
        <v>-0.89999999999999858</v>
      </c>
      <c r="K86">
        <v>0.13333333333333286</v>
      </c>
      <c r="L86">
        <v>6.9</v>
      </c>
      <c r="M86">
        <v>2.8000000000000007</v>
      </c>
      <c r="N86">
        <v>0.5333333333333341</v>
      </c>
      <c r="O86">
        <v>1.4333333333333336</v>
      </c>
      <c r="P86">
        <v>0.83333333333333304</v>
      </c>
      <c r="Q86">
        <v>1.3666666666666671</v>
      </c>
      <c r="W86">
        <v>7.8</v>
      </c>
      <c r="Y86">
        <v>6.4</v>
      </c>
      <c r="AA86">
        <v>4.3</v>
      </c>
    </row>
    <row r="87" spans="1:27" x14ac:dyDescent="0.25">
      <c r="W87">
        <v>7.7</v>
      </c>
      <c r="Y87">
        <v>6.1</v>
      </c>
      <c r="AA87">
        <v>4.2</v>
      </c>
    </row>
    <row r="88" spans="1:27" x14ac:dyDescent="0.25">
      <c r="W88">
        <v>6.9</v>
      </c>
      <c r="Y88">
        <v>6</v>
      </c>
      <c r="AA88">
        <v>4.0999999999999996</v>
      </c>
    </row>
    <row r="89" spans="1:27" x14ac:dyDescent="0.25">
      <c r="W89">
        <v>6.3</v>
      </c>
      <c r="Y89">
        <v>5.8</v>
      </c>
      <c r="AA89">
        <v>3.7</v>
      </c>
    </row>
    <row r="90" spans="1:27" x14ac:dyDescent="0.25">
      <c r="W90">
        <v>6.4</v>
      </c>
      <c r="Y90">
        <v>5.7</v>
      </c>
      <c r="AA90">
        <v>3.7</v>
      </c>
    </row>
    <row r="91" spans="1:27" x14ac:dyDescent="0.25">
      <c r="W91">
        <v>6</v>
      </c>
      <c r="Y91">
        <v>4.8</v>
      </c>
      <c r="AA91">
        <v>3.5</v>
      </c>
    </row>
    <row r="92" spans="1:27" x14ac:dyDescent="0.25">
      <c r="W92">
        <v>15.6</v>
      </c>
      <c r="Y92">
        <v>16.8</v>
      </c>
      <c r="AA92">
        <v>7.3</v>
      </c>
    </row>
    <row r="93" spans="1:27" x14ac:dyDescent="0.25">
      <c r="W93">
        <v>15.4</v>
      </c>
      <c r="Y93">
        <v>17.100000000000001</v>
      </c>
      <c r="AA93">
        <v>6.8</v>
      </c>
    </row>
    <row r="94" spans="1:27" x14ac:dyDescent="0.25">
      <c r="W94">
        <v>15.6</v>
      </c>
      <c r="Y94">
        <v>16.399999999999999</v>
      </c>
      <c r="AA94">
        <v>6.7</v>
      </c>
    </row>
    <row r="95" spans="1:27" x14ac:dyDescent="0.25">
      <c r="W95">
        <v>16.5</v>
      </c>
      <c r="Y95">
        <v>18</v>
      </c>
      <c r="AA95">
        <v>7.8</v>
      </c>
    </row>
    <row r="96" spans="1:27" x14ac:dyDescent="0.25">
      <c r="W96">
        <v>19.100000000000001</v>
      </c>
      <c r="Y96">
        <v>20.3</v>
      </c>
      <c r="AA96">
        <v>9.1999999999999993</v>
      </c>
    </row>
    <row r="97" spans="23:27" x14ac:dyDescent="0.25">
      <c r="W97">
        <v>21.2</v>
      </c>
      <c r="Y97">
        <v>23.7</v>
      </c>
      <c r="AA97">
        <v>11.2</v>
      </c>
    </row>
    <row r="98" spans="23:27" x14ac:dyDescent="0.25">
      <c r="W98">
        <v>21.6</v>
      </c>
      <c r="Y98">
        <v>23.7</v>
      </c>
      <c r="AA98">
        <v>11.8</v>
      </c>
    </row>
    <row r="99" spans="23:27" x14ac:dyDescent="0.25">
      <c r="W99">
        <v>22</v>
      </c>
      <c r="Y99">
        <v>24.5</v>
      </c>
      <c r="AA99">
        <v>12.9</v>
      </c>
    </row>
    <row r="100" spans="23:27" x14ac:dyDescent="0.25">
      <c r="W100">
        <v>21.7</v>
      </c>
      <c r="Y100">
        <v>25.8</v>
      </c>
      <c r="AA100">
        <v>12.3</v>
      </c>
    </row>
    <row r="101" spans="23:27" x14ac:dyDescent="0.25">
      <c r="W101">
        <v>20.6</v>
      </c>
      <c r="Y101">
        <v>23.8</v>
      </c>
      <c r="AA101">
        <v>10.9</v>
      </c>
    </row>
    <row r="102" spans="23:27" x14ac:dyDescent="0.25">
      <c r="W102">
        <v>20.6</v>
      </c>
      <c r="Y102">
        <v>23.9</v>
      </c>
      <c r="AA102">
        <v>10.199999999999999</v>
      </c>
    </row>
    <row r="103" spans="23:27" x14ac:dyDescent="0.25">
      <c r="W103">
        <v>20</v>
      </c>
      <c r="Y103">
        <v>23.2</v>
      </c>
      <c r="AA103">
        <v>8</v>
      </c>
    </row>
    <row r="104" spans="23:27" x14ac:dyDescent="0.25">
      <c r="W104">
        <v>19.100000000000001</v>
      </c>
      <c r="Y104">
        <v>23.4</v>
      </c>
      <c r="AA104">
        <v>6.6</v>
      </c>
    </row>
    <row r="105" spans="23:27" x14ac:dyDescent="0.25">
      <c r="W105">
        <v>18.100000000000001</v>
      </c>
      <c r="Y105">
        <v>23.3</v>
      </c>
      <c r="AA105">
        <v>5.9</v>
      </c>
    </row>
    <row r="106" spans="23:27" x14ac:dyDescent="0.25">
      <c r="W106">
        <v>17</v>
      </c>
      <c r="Y106">
        <v>21.5</v>
      </c>
      <c r="AA106">
        <v>4.2</v>
      </c>
    </row>
    <row r="107" spans="23:27" x14ac:dyDescent="0.25">
      <c r="W107">
        <v>5.5</v>
      </c>
      <c r="Y107">
        <v>6.8</v>
      </c>
      <c r="AA107">
        <v>6.5</v>
      </c>
    </row>
    <row r="108" spans="23:27" x14ac:dyDescent="0.25">
      <c r="W108">
        <v>5.3</v>
      </c>
      <c r="Y108">
        <v>6.4</v>
      </c>
      <c r="AA108">
        <v>6.3</v>
      </c>
    </row>
    <row r="109" spans="23:27" x14ac:dyDescent="0.25">
      <c r="W109">
        <v>5.4</v>
      </c>
      <c r="Y109">
        <v>6.2</v>
      </c>
      <c r="AA109">
        <v>6.1</v>
      </c>
    </row>
    <row r="110" spans="23:27" x14ac:dyDescent="0.25">
      <c r="W110">
        <v>6.4</v>
      </c>
      <c r="Y110">
        <v>6.8</v>
      </c>
      <c r="AA110">
        <v>7.2</v>
      </c>
    </row>
    <row r="111" spans="23:27" x14ac:dyDescent="0.25">
      <c r="W111">
        <v>7.8</v>
      </c>
      <c r="Y111">
        <v>9</v>
      </c>
      <c r="AA111">
        <v>9.9</v>
      </c>
    </row>
    <row r="112" spans="23:27" x14ac:dyDescent="0.25">
      <c r="W112">
        <v>7.8</v>
      </c>
      <c r="Y112">
        <v>10.1</v>
      </c>
      <c r="AA112">
        <v>11.2</v>
      </c>
    </row>
    <row r="113" spans="23:27" x14ac:dyDescent="0.25">
      <c r="W113">
        <v>8.5</v>
      </c>
      <c r="Y113">
        <v>10.9</v>
      </c>
      <c r="AA113">
        <v>10.4</v>
      </c>
    </row>
    <row r="114" spans="23:27" x14ac:dyDescent="0.25">
      <c r="W114">
        <v>10.5</v>
      </c>
      <c r="Y114">
        <v>9.9</v>
      </c>
      <c r="AA114">
        <v>8.4</v>
      </c>
    </row>
    <row r="115" spans="23:27" x14ac:dyDescent="0.25">
      <c r="W115">
        <v>11.1</v>
      </c>
      <c r="Y115">
        <v>7.6</v>
      </c>
      <c r="AA115">
        <v>6.5</v>
      </c>
    </row>
    <row r="116" spans="23:27" x14ac:dyDescent="0.25">
      <c r="W116">
        <v>10.9</v>
      </c>
      <c r="Y116">
        <v>5.7</v>
      </c>
      <c r="AA116">
        <v>7.1</v>
      </c>
    </row>
    <row r="117" spans="23:27" x14ac:dyDescent="0.25">
      <c r="W117">
        <v>10.5</v>
      </c>
      <c r="Y117">
        <v>5.9</v>
      </c>
      <c r="AA117">
        <v>6.6</v>
      </c>
    </row>
    <row r="118" spans="23:27" x14ac:dyDescent="0.25">
      <c r="W118">
        <v>9.8000000000000007</v>
      </c>
      <c r="Y118">
        <v>6.5</v>
      </c>
      <c r="AA118">
        <v>4.9000000000000004</v>
      </c>
    </row>
    <row r="119" spans="23:27" x14ac:dyDescent="0.25">
      <c r="W119">
        <v>8.9</v>
      </c>
      <c r="Y119">
        <v>6.8</v>
      </c>
      <c r="AA119">
        <v>4.4000000000000004</v>
      </c>
    </row>
    <row r="120" spans="23:27" x14ac:dyDescent="0.25">
      <c r="W120">
        <v>8.5</v>
      </c>
      <c r="Y120">
        <v>6.8</v>
      </c>
      <c r="AA120">
        <v>4</v>
      </c>
    </row>
    <row r="121" spans="23:27" x14ac:dyDescent="0.25">
      <c r="W121">
        <v>7.1</v>
      </c>
      <c r="Y121">
        <v>5.7</v>
      </c>
      <c r="AA121">
        <v>3.5</v>
      </c>
    </row>
    <row r="122" spans="23:27" x14ac:dyDescent="0.25">
      <c r="W122">
        <v>9.9</v>
      </c>
      <c r="Y122">
        <v>10</v>
      </c>
      <c r="AA122">
        <v>9.1999999999999993</v>
      </c>
    </row>
    <row r="123" spans="23:27" x14ac:dyDescent="0.25">
      <c r="W123">
        <v>9.8000000000000007</v>
      </c>
      <c r="Y123">
        <v>10.199999999999999</v>
      </c>
      <c r="AA123">
        <v>9.4</v>
      </c>
    </row>
    <row r="124" spans="23:27" x14ac:dyDescent="0.25">
      <c r="W124">
        <v>9.6</v>
      </c>
      <c r="Y124">
        <v>10.199999999999999</v>
      </c>
      <c r="AA124">
        <v>10.3</v>
      </c>
    </row>
    <row r="125" spans="23:27" x14ac:dyDescent="0.25">
      <c r="W125">
        <v>11.1</v>
      </c>
      <c r="Y125">
        <v>11.9</v>
      </c>
      <c r="AA125">
        <v>11.4</v>
      </c>
    </row>
    <row r="126" spans="23:27" x14ac:dyDescent="0.25">
      <c r="W126">
        <v>13.1</v>
      </c>
      <c r="Y126">
        <v>13.8</v>
      </c>
      <c r="AA126">
        <v>14.7</v>
      </c>
    </row>
    <row r="127" spans="23:27" x14ac:dyDescent="0.25">
      <c r="W127">
        <v>15</v>
      </c>
      <c r="Y127">
        <v>16.3</v>
      </c>
      <c r="AA127">
        <v>16.399999999999999</v>
      </c>
    </row>
    <row r="128" spans="23:27" x14ac:dyDescent="0.25">
      <c r="W128">
        <v>16.899999999999999</v>
      </c>
      <c r="Y128">
        <v>18</v>
      </c>
      <c r="AA128">
        <v>18</v>
      </c>
    </row>
    <row r="129" spans="23:27" x14ac:dyDescent="0.25">
      <c r="W129">
        <v>18.399999999999999</v>
      </c>
      <c r="Y129">
        <v>19.100000000000001</v>
      </c>
      <c r="AA129">
        <v>19.5</v>
      </c>
    </row>
    <row r="130" spans="23:27" x14ac:dyDescent="0.25">
      <c r="W130">
        <v>16.399999999999999</v>
      </c>
      <c r="Y130">
        <v>18.3</v>
      </c>
      <c r="AA130">
        <v>17</v>
      </c>
    </row>
    <row r="131" spans="23:27" x14ac:dyDescent="0.25">
      <c r="W131">
        <v>15.4</v>
      </c>
      <c r="Y131">
        <v>17.3</v>
      </c>
      <c r="AA131">
        <v>15.2</v>
      </c>
    </row>
    <row r="132" spans="23:27" x14ac:dyDescent="0.25">
      <c r="W132">
        <v>14.3</v>
      </c>
      <c r="Y132">
        <v>16</v>
      </c>
      <c r="AA132">
        <v>14</v>
      </c>
    </row>
    <row r="133" spans="23:27" x14ac:dyDescent="0.25">
      <c r="W133">
        <v>13.1</v>
      </c>
      <c r="Y133">
        <v>13</v>
      </c>
      <c r="AA133">
        <v>12.2</v>
      </c>
    </row>
    <row r="134" spans="23:27" x14ac:dyDescent="0.25">
      <c r="W134">
        <v>11.7</v>
      </c>
      <c r="Y134">
        <v>11.6</v>
      </c>
      <c r="AA134">
        <v>10.7</v>
      </c>
    </row>
    <row r="135" spans="23:27" x14ac:dyDescent="0.25">
      <c r="W135">
        <v>10.6</v>
      </c>
      <c r="Y135">
        <v>10.8</v>
      </c>
      <c r="AA135">
        <v>9</v>
      </c>
    </row>
    <row r="136" spans="23:27" x14ac:dyDescent="0.25">
      <c r="W136">
        <v>8.6999999999999993</v>
      </c>
      <c r="Y136">
        <v>9</v>
      </c>
      <c r="AA136">
        <v>7</v>
      </c>
    </row>
    <row r="137" spans="23:27" x14ac:dyDescent="0.25">
      <c r="W137">
        <v>13.8</v>
      </c>
      <c r="Y137">
        <v>11</v>
      </c>
      <c r="AA137">
        <v>7.1</v>
      </c>
    </row>
    <row r="138" spans="23:27" x14ac:dyDescent="0.25">
      <c r="W138">
        <v>14</v>
      </c>
      <c r="Y138">
        <v>10.7</v>
      </c>
      <c r="AA138">
        <v>6.8</v>
      </c>
    </row>
    <row r="139" spans="23:27" x14ac:dyDescent="0.25">
      <c r="W139">
        <v>13.9</v>
      </c>
      <c r="Y139">
        <v>10.5</v>
      </c>
      <c r="AA139">
        <v>7.1</v>
      </c>
    </row>
    <row r="140" spans="23:27" x14ac:dyDescent="0.25">
      <c r="W140">
        <v>14.3</v>
      </c>
      <c r="Y140">
        <v>11.2</v>
      </c>
      <c r="AA140">
        <v>8.5</v>
      </c>
    </row>
    <row r="141" spans="23:27" x14ac:dyDescent="0.25">
      <c r="W141">
        <v>15.6</v>
      </c>
      <c r="Y141">
        <v>12.8</v>
      </c>
      <c r="AA141">
        <v>10.5</v>
      </c>
    </row>
    <row r="142" spans="23:27" x14ac:dyDescent="0.25">
      <c r="W142">
        <v>17.2</v>
      </c>
      <c r="Y142">
        <v>13.7</v>
      </c>
      <c r="AA142">
        <v>11.5</v>
      </c>
    </row>
    <row r="143" spans="23:27" x14ac:dyDescent="0.25">
      <c r="W143">
        <v>18.899999999999999</v>
      </c>
      <c r="Y143">
        <v>14.7</v>
      </c>
      <c r="AA143">
        <v>12.9</v>
      </c>
    </row>
    <row r="144" spans="23:27" x14ac:dyDescent="0.25">
      <c r="W144">
        <v>20</v>
      </c>
      <c r="Y144">
        <v>16.899999999999999</v>
      </c>
      <c r="AA144">
        <v>13.5</v>
      </c>
    </row>
    <row r="145" spans="23:27" x14ac:dyDescent="0.25">
      <c r="W145">
        <v>20.3</v>
      </c>
      <c r="Y145">
        <v>15.8</v>
      </c>
      <c r="AA145">
        <v>12.8</v>
      </c>
    </row>
    <row r="146" spans="23:27" x14ac:dyDescent="0.25">
      <c r="W146">
        <v>18.399999999999999</v>
      </c>
      <c r="Y146">
        <v>14.8</v>
      </c>
      <c r="AA146">
        <v>11.6</v>
      </c>
    </row>
    <row r="147" spans="23:27" x14ac:dyDescent="0.25">
      <c r="W147">
        <v>17.8</v>
      </c>
      <c r="Y147">
        <v>14.6</v>
      </c>
      <c r="AA147">
        <v>10.4</v>
      </c>
    </row>
    <row r="148" spans="23:27" x14ac:dyDescent="0.25">
      <c r="W148">
        <v>17.3</v>
      </c>
      <c r="Y148">
        <v>13.4</v>
      </c>
      <c r="AA148">
        <v>9.6</v>
      </c>
    </row>
    <row r="149" spans="23:27" x14ac:dyDescent="0.25">
      <c r="W149">
        <v>17.2</v>
      </c>
      <c r="Y149">
        <v>11.8</v>
      </c>
      <c r="AA149">
        <v>8.6</v>
      </c>
    </row>
    <row r="150" spans="23:27" x14ac:dyDescent="0.25">
      <c r="W150">
        <v>17.100000000000001</v>
      </c>
      <c r="Y150">
        <v>10.7</v>
      </c>
      <c r="AA150">
        <v>7.9</v>
      </c>
    </row>
    <row r="151" spans="23:27" x14ac:dyDescent="0.25">
      <c r="W151">
        <v>16.3</v>
      </c>
      <c r="Y151">
        <v>9.8000000000000007</v>
      </c>
      <c r="AA151">
        <v>7.3</v>
      </c>
    </row>
    <row r="152" spans="23:27" x14ac:dyDescent="0.25">
      <c r="W152">
        <v>8.8000000000000007</v>
      </c>
      <c r="Y152">
        <v>6.6</v>
      </c>
      <c r="AA152">
        <v>6.1</v>
      </c>
    </row>
    <row r="153" spans="23:27" x14ac:dyDescent="0.25">
      <c r="W153">
        <v>8.9</v>
      </c>
      <c r="Y153">
        <v>6.4</v>
      </c>
      <c r="AA153">
        <v>6</v>
      </c>
    </row>
    <row r="154" spans="23:27" x14ac:dyDescent="0.25">
      <c r="W154">
        <v>8.9</v>
      </c>
      <c r="Y154">
        <v>6.4</v>
      </c>
      <c r="AA154">
        <v>6.1</v>
      </c>
    </row>
    <row r="155" spans="23:27" x14ac:dyDescent="0.25">
      <c r="W155">
        <v>10.4</v>
      </c>
      <c r="Y155">
        <v>8.1999999999999993</v>
      </c>
      <c r="AA155">
        <v>8</v>
      </c>
    </row>
    <row r="156" spans="23:27" x14ac:dyDescent="0.25">
      <c r="W156">
        <v>12.5</v>
      </c>
      <c r="Y156">
        <v>10.6</v>
      </c>
      <c r="AA156">
        <v>9</v>
      </c>
    </row>
    <row r="157" spans="23:27" x14ac:dyDescent="0.25">
      <c r="W157">
        <v>12.7</v>
      </c>
      <c r="Y157">
        <v>12.2</v>
      </c>
      <c r="AA157">
        <v>10.199999999999999</v>
      </c>
    </row>
    <row r="158" spans="23:27" x14ac:dyDescent="0.25">
      <c r="W158">
        <v>13.2</v>
      </c>
      <c r="Y158">
        <v>10.5</v>
      </c>
      <c r="AA158">
        <v>9</v>
      </c>
    </row>
    <row r="159" spans="23:27" x14ac:dyDescent="0.25">
      <c r="W159">
        <v>12.3</v>
      </c>
      <c r="Y159">
        <v>8.5</v>
      </c>
      <c r="AA159">
        <v>5.8</v>
      </c>
    </row>
    <row r="160" spans="23:27" x14ac:dyDescent="0.25">
      <c r="W160">
        <v>10.9</v>
      </c>
      <c r="Y160">
        <v>8</v>
      </c>
      <c r="AA160">
        <v>3.8</v>
      </c>
    </row>
    <row r="161" spans="23:27" x14ac:dyDescent="0.25">
      <c r="W161">
        <v>10.9</v>
      </c>
      <c r="Y161">
        <v>7.7</v>
      </c>
      <c r="AA161">
        <v>3.2</v>
      </c>
    </row>
    <row r="162" spans="23:27" x14ac:dyDescent="0.25">
      <c r="W162">
        <v>10.6</v>
      </c>
      <c r="Y162">
        <v>7.4</v>
      </c>
      <c r="AA162">
        <v>3.8</v>
      </c>
    </row>
    <row r="163" spans="23:27" x14ac:dyDescent="0.25">
      <c r="W163">
        <v>10.4</v>
      </c>
      <c r="Y163">
        <v>7.6</v>
      </c>
      <c r="AA163">
        <v>5</v>
      </c>
    </row>
    <row r="164" spans="23:27" x14ac:dyDescent="0.25">
      <c r="W164">
        <v>10.8</v>
      </c>
      <c r="Y164">
        <v>7.5</v>
      </c>
      <c r="AA164">
        <v>5.4</v>
      </c>
    </row>
    <row r="165" spans="23:27" x14ac:dyDescent="0.25">
      <c r="W165">
        <v>10.6</v>
      </c>
      <c r="Y165">
        <v>7.5</v>
      </c>
      <c r="AA165">
        <v>5.7</v>
      </c>
    </row>
    <row r="166" spans="23:27" x14ac:dyDescent="0.25">
      <c r="W166">
        <v>9.3000000000000007</v>
      </c>
      <c r="Y166">
        <v>6.4</v>
      </c>
      <c r="AA166">
        <v>3.9</v>
      </c>
    </row>
    <row r="167" spans="23:27" x14ac:dyDescent="0.25">
      <c r="W167">
        <v>6.4</v>
      </c>
      <c r="Y167">
        <v>6.5</v>
      </c>
      <c r="AA167">
        <v>5.6</v>
      </c>
    </row>
    <row r="168" spans="23:27" x14ac:dyDescent="0.25">
      <c r="W168">
        <v>6.3</v>
      </c>
      <c r="Y168">
        <v>6.5</v>
      </c>
      <c r="AA168">
        <v>5.9</v>
      </c>
    </row>
    <row r="169" spans="23:27" x14ac:dyDescent="0.25">
      <c r="W169">
        <v>6.4</v>
      </c>
      <c r="Y169">
        <v>6.5</v>
      </c>
      <c r="AA169">
        <v>6</v>
      </c>
    </row>
    <row r="170" spans="23:27" x14ac:dyDescent="0.25">
      <c r="W170">
        <v>7.7</v>
      </c>
      <c r="Y170">
        <v>7.4</v>
      </c>
      <c r="AA170">
        <v>6.9</v>
      </c>
    </row>
    <row r="171" spans="23:27" x14ac:dyDescent="0.25">
      <c r="W171">
        <v>9.1999999999999993</v>
      </c>
      <c r="Y171">
        <v>8.9</v>
      </c>
      <c r="AA171">
        <v>8.6999999999999993</v>
      </c>
    </row>
    <row r="172" spans="23:27" x14ac:dyDescent="0.25">
      <c r="W172">
        <v>9.1999999999999993</v>
      </c>
      <c r="Y172">
        <v>10.6</v>
      </c>
      <c r="AA172">
        <v>8.8000000000000007</v>
      </c>
    </row>
    <row r="173" spans="23:27" x14ac:dyDescent="0.25">
      <c r="W173">
        <v>8.1999999999999993</v>
      </c>
      <c r="Y173">
        <v>9.1999999999999993</v>
      </c>
      <c r="AA173">
        <v>7.4</v>
      </c>
    </row>
    <row r="174" spans="23:27" x14ac:dyDescent="0.25">
      <c r="W174">
        <v>6.8</v>
      </c>
      <c r="Y174">
        <v>7.9</v>
      </c>
      <c r="AA174">
        <v>6.6</v>
      </c>
    </row>
    <row r="175" spans="23:27" x14ac:dyDescent="0.25">
      <c r="W175">
        <v>8</v>
      </c>
      <c r="Y175">
        <v>6.5</v>
      </c>
      <c r="AA175">
        <v>4.9000000000000004</v>
      </c>
    </row>
    <row r="176" spans="23:27" x14ac:dyDescent="0.25">
      <c r="W176">
        <v>8.6999999999999993</v>
      </c>
      <c r="Y176">
        <v>6.4</v>
      </c>
      <c r="AA176">
        <v>4.3</v>
      </c>
    </row>
    <row r="177" spans="23:27" x14ac:dyDescent="0.25">
      <c r="W177">
        <v>8.1</v>
      </c>
      <c r="Y177">
        <v>6.3</v>
      </c>
      <c r="AA177">
        <v>4.3</v>
      </c>
    </row>
    <row r="178" spans="23:27" x14ac:dyDescent="0.25">
      <c r="W178">
        <v>7.5</v>
      </c>
      <c r="Y178">
        <v>6.1</v>
      </c>
      <c r="AA178">
        <v>4.3</v>
      </c>
    </row>
    <row r="179" spans="23:27" x14ac:dyDescent="0.25">
      <c r="W179">
        <v>6.4</v>
      </c>
      <c r="Y179">
        <v>5.9</v>
      </c>
      <c r="AA179">
        <v>4.4000000000000004</v>
      </c>
    </row>
    <row r="180" spans="23:27" x14ac:dyDescent="0.25">
      <c r="W180">
        <v>6.2</v>
      </c>
      <c r="Y180">
        <v>5.7</v>
      </c>
      <c r="AA180">
        <v>4.3</v>
      </c>
    </row>
    <row r="181" spans="23:27" x14ac:dyDescent="0.25">
      <c r="W181">
        <v>6.7</v>
      </c>
      <c r="Y181">
        <v>5.8</v>
      </c>
      <c r="AA181">
        <v>5</v>
      </c>
    </row>
    <row r="182" spans="23:27" x14ac:dyDescent="0.25">
      <c r="W182">
        <v>14.1</v>
      </c>
      <c r="Y182">
        <v>12.5</v>
      </c>
      <c r="AA182">
        <v>12.2</v>
      </c>
    </row>
    <row r="183" spans="23:27" x14ac:dyDescent="0.25">
      <c r="W183">
        <v>14</v>
      </c>
      <c r="Y183">
        <v>12.7</v>
      </c>
      <c r="AA183">
        <v>12.7</v>
      </c>
    </row>
    <row r="184" spans="23:27" x14ac:dyDescent="0.25">
      <c r="W184">
        <v>14</v>
      </c>
      <c r="Y184">
        <v>12.7</v>
      </c>
      <c r="AA184">
        <v>12.9</v>
      </c>
    </row>
    <row r="185" spans="23:27" x14ac:dyDescent="0.25">
      <c r="W185">
        <v>15</v>
      </c>
      <c r="Y185">
        <v>13.6</v>
      </c>
      <c r="AA185">
        <v>14.9</v>
      </c>
    </row>
    <row r="186" spans="23:27" x14ac:dyDescent="0.25">
      <c r="W186">
        <v>16.899999999999999</v>
      </c>
      <c r="Y186">
        <v>14.4</v>
      </c>
      <c r="AA186">
        <v>17.2</v>
      </c>
    </row>
    <row r="187" spans="23:27" x14ac:dyDescent="0.25">
      <c r="W187">
        <v>19.8</v>
      </c>
      <c r="Y187">
        <v>16.7</v>
      </c>
      <c r="AA187">
        <v>19.5</v>
      </c>
    </row>
    <row r="188" spans="23:27" x14ac:dyDescent="0.25">
      <c r="W188">
        <v>23.3</v>
      </c>
      <c r="Y188">
        <v>19.600000000000001</v>
      </c>
      <c r="AA188">
        <v>21.8</v>
      </c>
    </row>
    <row r="189" spans="23:27" x14ac:dyDescent="0.25">
      <c r="W189">
        <v>25</v>
      </c>
      <c r="Y189">
        <v>24</v>
      </c>
      <c r="AA189">
        <v>23.6</v>
      </c>
    </row>
    <row r="190" spans="23:27" x14ac:dyDescent="0.25">
      <c r="W190">
        <v>23.2</v>
      </c>
      <c r="Y190">
        <v>24</v>
      </c>
      <c r="AA190">
        <v>22.5</v>
      </c>
    </row>
    <row r="191" spans="23:27" x14ac:dyDescent="0.25">
      <c r="W191">
        <v>23.1</v>
      </c>
      <c r="Y191">
        <v>23.4</v>
      </c>
      <c r="AA191">
        <v>22.6</v>
      </c>
    </row>
    <row r="192" spans="23:27" x14ac:dyDescent="0.25">
      <c r="W192">
        <v>22.1</v>
      </c>
      <c r="Y192">
        <v>22.8</v>
      </c>
      <c r="AA192">
        <v>22.7</v>
      </c>
    </row>
    <row r="193" spans="23:27" x14ac:dyDescent="0.25">
      <c r="W193">
        <v>21.7</v>
      </c>
      <c r="Y193">
        <v>23.1</v>
      </c>
      <c r="AA193">
        <v>22.4</v>
      </c>
    </row>
    <row r="194" spans="23:27" x14ac:dyDescent="0.25">
      <c r="W194">
        <v>21.3</v>
      </c>
      <c r="Y194">
        <v>23.3</v>
      </c>
      <c r="AA194">
        <v>22.2</v>
      </c>
    </row>
    <row r="195" spans="23:27" x14ac:dyDescent="0.25">
      <c r="W195">
        <v>21.3</v>
      </c>
      <c r="Y195">
        <v>23.9</v>
      </c>
      <c r="AA195">
        <v>22.6</v>
      </c>
    </row>
    <row r="196" spans="23:27" x14ac:dyDescent="0.25">
      <c r="W196">
        <v>20.2</v>
      </c>
      <c r="Y196">
        <v>21.1</v>
      </c>
      <c r="AA196">
        <v>20.6</v>
      </c>
    </row>
    <row r="197" spans="23:27" x14ac:dyDescent="0.25">
      <c r="W197">
        <v>7.5</v>
      </c>
      <c r="Y197">
        <v>5.4</v>
      </c>
      <c r="AA197">
        <v>6.8</v>
      </c>
    </row>
    <row r="198" spans="23:27" x14ac:dyDescent="0.25">
      <c r="W198">
        <v>7.6</v>
      </c>
      <c r="Y198">
        <v>5.7</v>
      </c>
      <c r="AA198">
        <v>6.7</v>
      </c>
    </row>
    <row r="199" spans="23:27" x14ac:dyDescent="0.25">
      <c r="W199">
        <v>7.4</v>
      </c>
      <c r="Y199">
        <v>5.9</v>
      </c>
      <c r="AA199">
        <v>6.5</v>
      </c>
    </row>
    <row r="200" spans="23:27" x14ac:dyDescent="0.25">
      <c r="W200">
        <v>7.6</v>
      </c>
      <c r="Y200">
        <v>6.5</v>
      </c>
      <c r="AA200">
        <v>7.9</v>
      </c>
    </row>
    <row r="201" spans="23:27" x14ac:dyDescent="0.25">
      <c r="W201">
        <v>8.5</v>
      </c>
      <c r="Y201">
        <v>7.6</v>
      </c>
      <c r="AA201">
        <v>8.9</v>
      </c>
    </row>
    <row r="202" spans="23:27" x14ac:dyDescent="0.25">
      <c r="W202">
        <v>10.5</v>
      </c>
      <c r="Y202">
        <v>8.5</v>
      </c>
      <c r="AA202">
        <v>9.3000000000000007</v>
      </c>
    </row>
    <row r="203" spans="23:27" x14ac:dyDescent="0.25">
      <c r="W203">
        <v>10.5</v>
      </c>
      <c r="Y203">
        <v>8.4</v>
      </c>
      <c r="AA203">
        <v>9.5</v>
      </c>
    </row>
    <row r="204" spans="23:27" x14ac:dyDescent="0.25">
      <c r="W204">
        <v>11.9</v>
      </c>
      <c r="Y204">
        <v>8.3000000000000007</v>
      </c>
      <c r="AA204">
        <v>9.8000000000000007</v>
      </c>
    </row>
    <row r="205" spans="23:27" x14ac:dyDescent="0.25">
      <c r="W205">
        <v>10.5</v>
      </c>
      <c r="Y205">
        <v>8.4</v>
      </c>
      <c r="AA205">
        <v>7.8</v>
      </c>
    </row>
    <row r="206" spans="23:27" x14ac:dyDescent="0.25">
      <c r="W206">
        <v>9.1</v>
      </c>
      <c r="Y206">
        <v>6.7</v>
      </c>
      <c r="AA206">
        <v>6</v>
      </c>
    </row>
    <row r="207" spans="23:27" x14ac:dyDescent="0.25">
      <c r="W207">
        <v>8.1999999999999993</v>
      </c>
      <c r="Y207">
        <v>5.2</v>
      </c>
      <c r="AA207">
        <v>5.3</v>
      </c>
    </row>
    <row r="208" spans="23:27" x14ac:dyDescent="0.25">
      <c r="W208">
        <v>7.5</v>
      </c>
      <c r="Y208">
        <v>4</v>
      </c>
      <c r="AA208">
        <v>4.9000000000000004</v>
      </c>
    </row>
    <row r="209" spans="23:27" x14ac:dyDescent="0.25">
      <c r="W209">
        <v>6.5</v>
      </c>
      <c r="Y209">
        <v>3.7</v>
      </c>
      <c r="AA209">
        <v>4.3</v>
      </c>
    </row>
    <row r="210" spans="23:27" x14ac:dyDescent="0.25">
      <c r="W210">
        <v>5.7</v>
      </c>
      <c r="Y210">
        <v>3.5</v>
      </c>
      <c r="AA210">
        <v>4</v>
      </c>
    </row>
    <row r="211" spans="23:27" x14ac:dyDescent="0.25">
      <c r="W211">
        <v>5.0999999999999996</v>
      </c>
      <c r="Y211">
        <v>4.8</v>
      </c>
      <c r="AA211">
        <v>3.3</v>
      </c>
    </row>
    <row r="212" spans="23:27" x14ac:dyDescent="0.25">
      <c r="W212">
        <v>6.5</v>
      </c>
      <c r="Y212">
        <v>4.8</v>
      </c>
      <c r="AA212">
        <v>5.2</v>
      </c>
    </row>
    <row r="213" spans="23:27" x14ac:dyDescent="0.25">
      <c r="W213">
        <v>6.5</v>
      </c>
      <c r="Y213">
        <v>5</v>
      </c>
      <c r="AA213">
        <v>5.0999999999999996</v>
      </c>
    </row>
    <row r="214" spans="23:27" x14ac:dyDescent="0.25">
      <c r="W214">
        <v>6.6</v>
      </c>
      <c r="Y214">
        <v>5.0999999999999996</v>
      </c>
      <c r="AA214">
        <v>5.2</v>
      </c>
    </row>
    <row r="215" spans="23:27" x14ac:dyDescent="0.25">
      <c r="W215">
        <v>7.3</v>
      </c>
      <c r="Y215">
        <v>5.5</v>
      </c>
      <c r="AA215">
        <v>5.8</v>
      </c>
    </row>
    <row r="216" spans="23:27" x14ac:dyDescent="0.25">
      <c r="W216">
        <v>9.4</v>
      </c>
      <c r="Y216">
        <v>7.2</v>
      </c>
      <c r="AA216">
        <v>7.4</v>
      </c>
    </row>
    <row r="217" spans="23:27" x14ac:dyDescent="0.25">
      <c r="W217">
        <v>10.6</v>
      </c>
      <c r="Y217">
        <v>7.6</v>
      </c>
      <c r="AA217">
        <v>8.6</v>
      </c>
    </row>
    <row r="218" spans="23:27" x14ac:dyDescent="0.25">
      <c r="W218">
        <v>10.7</v>
      </c>
      <c r="Y218">
        <v>6.1</v>
      </c>
      <c r="AA218">
        <v>7.3</v>
      </c>
    </row>
    <row r="219" spans="23:27" x14ac:dyDescent="0.25">
      <c r="W219">
        <v>9.1999999999999993</v>
      </c>
      <c r="Y219">
        <v>6.3</v>
      </c>
      <c r="AA219">
        <v>4.8</v>
      </c>
    </row>
    <row r="220" spans="23:27" x14ac:dyDescent="0.25">
      <c r="W220">
        <v>10.1</v>
      </c>
      <c r="Y220">
        <v>4.5999999999999996</v>
      </c>
      <c r="AA220">
        <v>5.3</v>
      </c>
    </row>
    <row r="221" spans="23:27" x14ac:dyDescent="0.25">
      <c r="W221">
        <v>9.9</v>
      </c>
      <c r="Y221">
        <v>5.0999999999999996</v>
      </c>
      <c r="AA221">
        <v>4.7</v>
      </c>
    </row>
    <row r="222" spans="23:27" x14ac:dyDescent="0.25">
      <c r="W222">
        <v>9.6</v>
      </c>
      <c r="Y222">
        <v>4.9000000000000004</v>
      </c>
      <c r="AA222">
        <v>4.5</v>
      </c>
    </row>
    <row r="223" spans="23:27" x14ac:dyDescent="0.25">
      <c r="W223">
        <v>8.1999999999999993</v>
      </c>
      <c r="Y223">
        <v>4.5999999999999996</v>
      </c>
      <c r="AA223">
        <v>3.6</v>
      </c>
    </row>
    <row r="224" spans="23:27" x14ac:dyDescent="0.25">
      <c r="W224">
        <v>6.4</v>
      </c>
      <c r="Y224">
        <v>4.7</v>
      </c>
      <c r="AA224">
        <v>3.3</v>
      </c>
    </row>
    <row r="225" spans="23:27" x14ac:dyDescent="0.25">
      <c r="W225">
        <v>5.6</v>
      </c>
      <c r="Y225">
        <v>4.5999999999999996</v>
      </c>
      <c r="AA225">
        <v>3.2</v>
      </c>
    </row>
    <row r="226" spans="23:27" x14ac:dyDescent="0.25">
      <c r="W226">
        <v>5.3</v>
      </c>
      <c r="Y226">
        <v>4.5999999999999996</v>
      </c>
      <c r="AA226">
        <v>4.3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Plasma Glucose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Harring, Signe</dc:creator>
  <cp:lastModifiedBy>Harring, Signe</cp:lastModifiedBy>
  <dcterms:created xsi:type="dcterms:W3CDTF">2021-11-14T13:11:02Z</dcterms:created>
  <dcterms:modified xsi:type="dcterms:W3CDTF">2021-11-14T13:12:58Z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2021-11-14T13:11:03Z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20865f21-b41b-4851-9f60-7f71032e06cf</vt:lpwstr>
  </property>
  <property fmtid="{D5CDD505-2E9C-101B-9397-08002B2CF9AE}" pid="8" name="MSIP_Label_3c9bec58-8084-492e-8360-0e1cfe36408c_ContentBits">
    <vt:lpwstr>0</vt:lpwstr>
  </property>
</Properties>
</file>